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BH.daniela.neagu\Desktop\"/>
    </mc:Choice>
  </mc:AlternateContent>
  <bookViews>
    <workbookView xWindow="0" yWindow="0" windowWidth="23040" windowHeight="8616" activeTab="1"/>
  </bookViews>
  <sheets>
    <sheet name="detailat" sheetId="1" r:id="rId1"/>
    <sheet name="centralizat" sheetId="2" r:id="rId2"/>
  </sheets>
  <calcPr calcId="162913"/>
</workbook>
</file>

<file path=xl/calcChain.xml><?xml version="1.0" encoding="utf-8"?>
<calcChain xmlns="http://schemas.openxmlformats.org/spreadsheetml/2006/main">
  <c r="B3" i="1" l="1"/>
  <c r="B10" i="1"/>
  <c r="B4" i="1"/>
  <c r="D10" i="1"/>
  <c r="D8" i="2"/>
  <c r="E8" i="2"/>
  <c r="F10" i="1"/>
  <c r="D12" i="2"/>
  <c r="E12" i="2"/>
  <c r="H10" i="1"/>
  <c r="D16" i="2"/>
  <c r="E16" i="2"/>
  <c r="J10" i="1"/>
  <c r="D20" i="2"/>
  <c r="E20" i="2"/>
  <c r="L10" i="1"/>
  <c r="L11" i="1"/>
  <c r="C4" i="2"/>
  <c r="C28" i="2"/>
  <c r="B8" i="2"/>
  <c r="B28" i="2"/>
  <c r="C8" i="2"/>
  <c r="B12" i="2"/>
  <c r="C12" i="2"/>
  <c r="B16" i="2"/>
  <c r="C16" i="2"/>
  <c r="B20" i="2"/>
  <c r="C20" i="2"/>
  <c r="B24" i="2"/>
  <c r="C24" i="2"/>
  <c r="J11" i="1"/>
  <c r="H11" i="1"/>
  <c r="F11" i="1"/>
  <c r="D4" i="2"/>
  <c r="D24" i="2"/>
  <c r="E24" i="2"/>
  <c r="D28" i="2"/>
  <c r="E28" i="2"/>
  <c r="E4" i="2"/>
  <c r="B5" i="1"/>
</calcChain>
</file>

<file path=xl/sharedStrings.xml><?xml version="1.0" encoding="utf-8"?>
<sst xmlns="http://schemas.openxmlformats.org/spreadsheetml/2006/main" count="190" uniqueCount="130">
  <si>
    <t>Situatia compostarelor privind predarea lor catre UAT-uri si persoane fizice</t>
  </si>
  <si>
    <t>Total preluat</t>
  </si>
  <si>
    <t>Total predat catre populatie</t>
  </si>
  <si>
    <t>Total nealocat</t>
  </si>
  <si>
    <t>Detailat pe Zone</t>
  </si>
  <si>
    <t>ZONA 1B</t>
  </si>
  <si>
    <t>ZONA 2</t>
  </si>
  <si>
    <t>ZONA 3</t>
  </si>
  <si>
    <t>ZONA 4</t>
  </si>
  <si>
    <t>ZONA 5</t>
  </si>
  <si>
    <t>ZONA 6</t>
  </si>
  <si>
    <t>Total predat</t>
  </si>
  <si>
    <t>Detailat pe UAT-uri</t>
  </si>
  <si>
    <t>Zona 1B</t>
  </si>
  <si>
    <t>Copostoare predate</t>
  </si>
  <si>
    <t>Zona 2</t>
  </si>
  <si>
    <t>Zona 3</t>
  </si>
  <si>
    <t>Zona 4</t>
  </si>
  <si>
    <t>Zona 5</t>
  </si>
  <si>
    <t>Zona 6</t>
  </si>
  <si>
    <t>BIHARIA</t>
  </si>
  <si>
    <t>0</t>
  </si>
  <si>
    <t>ALEŞD</t>
  </si>
  <si>
    <t>SALONTA</t>
  </si>
  <si>
    <t>BEIUŞ</t>
  </si>
  <si>
    <t>MARGHITA</t>
  </si>
  <si>
    <t>SĂCUIENI</t>
  </si>
  <si>
    <t>BORŞ</t>
  </si>
  <si>
    <t>AŞTILEU</t>
  </si>
  <si>
    <t>AVRAM IANCU</t>
  </si>
  <si>
    <t>NUCET</t>
  </si>
  <si>
    <t>ABRAM</t>
  </si>
  <si>
    <t>VALEA LUI MIHAI</t>
  </si>
  <si>
    <t>CEICA</t>
  </si>
  <si>
    <t>AUŞEU</t>
  </si>
  <si>
    <t>BATĂR</t>
  </si>
  <si>
    <t>ŞTEI</t>
  </si>
  <si>
    <t>ABRĂMUŢ</t>
  </si>
  <si>
    <t>SANIOB</t>
  </si>
  <si>
    <t>CETARIU</t>
  </si>
  <si>
    <t>BOROD</t>
  </si>
  <si>
    <t>CEFA</t>
  </si>
  <si>
    <t>VAŞCĂU</t>
  </si>
  <si>
    <t>BALC</t>
  </si>
  <si>
    <t>refuzat</t>
  </si>
  <si>
    <t>DIOSIG</t>
  </si>
  <si>
    <t>COPĂCEL</t>
  </si>
  <si>
    <t>BRATCA</t>
  </si>
  <si>
    <t>CIUMEGHIU</t>
  </si>
  <si>
    <t>BUDUREASA</t>
  </si>
  <si>
    <t>BOIANU MARE</t>
  </si>
  <si>
    <t>ROŞIORI</t>
  </si>
  <si>
    <t>DRĂGEŞTI</t>
  </si>
  <si>
    <t>BRUSTURI</t>
  </si>
  <si>
    <t>COCIUBA MARE</t>
  </si>
  <si>
    <t>CĂBEŞTI</t>
  </si>
  <si>
    <t>BUDUSLĂU</t>
  </si>
  <si>
    <t>TĂMĂŞEU</t>
  </si>
  <si>
    <t>GIRIŞU DE CRIŞ</t>
  </si>
  <si>
    <t>BULZ</t>
  </si>
  <si>
    <t>MĂDĂRAS</t>
  </si>
  <si>
    <t>CĂPĂLNA</t>
  </si>
  <si>
    <t>CHIŞLAZ</t>
  </si>
  <si>
    <t>CHERECHIU</t>
  </si>
  <si>
    <t>HIDIŞELU DE SUS</t>
  </si>
  <si>
    <t>LUGAŞU DE JOS</t>
  </si>
  <si>
    <t>OLCEA</t>
  </si>
  <si>
    <t>CURĂŢELE</t>
  </si>
  <si>
    <t>DERNA</t>
  </si>
  <si>
    <t>CURTUIŞENI</t>
  </si>
  <si>
    <t>HOLOD</t>
  </si>
  <si>
    <t>MĂGEŞTI</t>
  </si>
  <si>
    <t>TINCA</t>
  </si>
  <si>
    <t>DOBREŞTI</t>
  </si>
  <si>
    <t>POPEŞTI</t>
  </si>
  <si>
    <t>SĂLACEA</t>
  </si>
  <si>
    <t>INEU</t>
  </si>
  <si>
    <t>ŞINTEU</t>
  </si>
  <si>
    <t>TULCA</t>
  </si>
  <si>
    <t>DRĂGĂNEŞTI</t>
  </si>
  <si>
    <t>SUPLACU DE BARCĂU</t>
  </si>
  <si>
    <t>ŞIMIAN</t>
  </si>
  <si>
    <t>LĂZĂRENI</t>
  </si>
  <si>
    <t>ŞUNCUIUŞ</t>
  </si>
  <si>
    <t>SANNICOLAU ROMAN</t>
  </si>
  <si>
    <t>FINIŞ</t>
  </si>
  <si>
    <t>TĂUTEU</t>
  </si>
  <si>
    <t>TARCEA</t>
  </si>
  <si>
    <t>NOJORID</t>
  </si>
  <si>
    <t>ŢEŢCHEA</t>
  </si>
  <si>
    <t>Persoane fizice</t>
  </si>
  <si>
    <t>POCOLA</t>
  </si>
  <si>
    <t>VIIŞOARA</t>
  </si>
  <si>
    <t>OŞORHEI</t>
  </si>
  <si>
    <t>VADU CRIŞULUI</t>
  </si>
  <si>
    <t>287</t>
  </si>
  <si>
    <t>POMEZEU</t>
  </si>
  <si>
    <t>PALEU</t>
  </si>
  <si>
    <t>RĂBĂGANI</t>
  </si>
  <si>
    <t>SĂCĂDAT</t>
  </si>
  <si>
    <t>REMETEA</t>
  </si>
  <si>
    <t>SANMARTIN</t>
  </si>
  <si>
    <t>ROŞIA</t>
  </si>
  <si>
    <t>SĂNTANDREI</t>
  </si>
  <si>
    <t>SĂMBĂTA</t>
  </si>
  <si>
    <t>SARBI</t>
  </si>
  <si>
    <t>ŞOIMI</t>
  </si>
  <si>
    <t>SPINUŞ</t>
  </si>
  <si>
    <t>TĂRCAIA</t>
  </si>
  <si>
    <t>TILEAGD</t>
  </si>
  <si>
    <t>UILEACU DE BEIUŞ</t>
  </si>
  <si>
    <t>VÂRCIOROG</t>
  </si>
  <si>
    <t>BUNTEŞTI</t>
  </si>
  <si>
    <t>HUSASĂU DE TINCA</t>
  </si>
  <si>
    <t>CĂMPANI</t>
  </si>
  <si>
    <t>GEPIU</t>
  </si>
  <si>
    <t>CĂRPINET</t>
  </si>
  <si>
    <t>SĂLARD</t>
  </si>
  <si>
    <t>CRIŞTIORU DE JOS</t>
  </si>
  <si>
    <t>TOBOLIU</t>
  </si>
  <si>
    <t>LAZURI DE BEIUŞ</t>
  </si>
  <si>
    <t>LUNCA</t>
  </si>
  <si>
    <t>PIETROASA</t>
  </si>
  <si>
    <t>RIENI</t>
  </si>
  <si>
    <t>Situatia compostarelor privind predarea lor catre UAT-uri si persoane fizice (mediu rural)</t>
  </si>
  <si>
    <t>Gospodarii contractate</t>
  </si>
  <si>
    <t>Compostoare primite</t>
  </si>
  <si>
    <t>Compostoare predate</t>
  </si>
  <si>
    <t>Procent predat fata de gospodarii</t>
  </si>
  <si>
    <t>Total Zonele 1B-6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</si>
</sst>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9" fontId="3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9" fontId="3" fillId="0" borderId="0" xfId="1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top" wrapText="1"/>
    </xf>
    <xf numFmtId="1" fontId="2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SheetLayoutView="100" workbookViewId="0">
      <selection activeCell="E2" sqref="E2"/>
    </sheetView>
  </sheetViews>
  <sheetFormatPr defaultRowHeight="13.8" x14ac:dyDescent="0.3"/>
  <cols>
    <col min="1" max="1" width="12.5546875" style="1" customWidth="1"/>
    <col min="2" max="2" width="21.5546875" style="1" customWidth="1"/>
    <col min="3" max="3" width="15.109375" style="1" customWidth="1"/>
    <col min="4" max="4" width="17.21875" style="1" customWidth="1"/>
    <col min="5" max="5" width="14.5546875" style="1" customWidth="1"/>
    <col min="6" max="6" width="16.6640625" style="1" customWidth="1"/>
    <col min="7" max="7" width="13.5546875" style="17" customWidth="1"/>
    <col min="8" max="8" width="18.21875" style="1" customWidth="1"/>
    <col min="9" max="9" width="14.6640625" style="17" customWidth="1"/>
    <col min="10" max="10" width="16.6640625" style="1" customWidth="1"/>
    <col min="11" max="11" width="13.88671875" style="17" customWidth="1"/>
    <col min="12" max="12" width="17.33203125" style="1" customWidth="1"/>
    <col min="13" max="16384" width="8.88671875" style="1"/>
  </cols>
  <sheetData>
    <row r="1" spans="1:14" ht="18" x14ac:dyDescent="0.3">
      <c r="A1" s="18" t="s">
        <v>0</v>
      </c>
      <c r="B1" s="19"/>
      <c r="C1" s="19"/>
      <c r="D1" s="19"/>
      <c r="E1" s="20"/>
    </row>
    <row r="3" spans="1:14" x14ac:dyDescent="0.3">
      <c r="A3" s="21" t="s">
        <v>1</v>
      </c>
      <c r="B3" s="22">
        <f>B9+D9+F9+H9+J9+L9</f>
        <v>20000</v>
      </c>
    </row>
    <row r="4" spans="1:14" ht="41.4" x14ac:dyDescent="0.3">
      <c r="A4" s="23" t="s">
        <v>2</v>
      </c>
      <c r="B4" s="22">
        <f>B10+D10+F10+H10+J10+L10</f>
        <v>16135</v>
      </c>
    </row>
    <row r="5" spans="1:14" x14ac:dyDescent="0.3">
      <c r="A5" s="21" t="s">
        <v>3</v>
      </c>
      <c r="B5" s="22">
        <f>B11+D11+F11+H11+J11+L11</f>
        <v>3578</v>
      </c>
    </row>
    <row r="6" spans="1:14" x14ac:dyDescent="0.3">
      <c r="A6" s="24"/>
      <c r="B6" s="24"/>
    </row>
    <row r="7" spans="1:14" s="16" customFormat="1" x14ac:dyDescent="0.3">
      <c r="A7" s="25" t="s">
        <v>4</v>
      </c>
      <c r="B7" s="26"/>
      <c r="C7" s="27"/>
      <c r="D7" s="27"/>
      <c r="E7" s="27"/>
      <c r="F7" s="27"/>
      <c r="G7" s="28"/>
      <c r="H7" s="27"/>
      <c r="I7" s="28"/>
      <c r="J7" s="27"/>
      <c r="K7" s="28"/>
      <c r="L7" s="27"/>
      <c r="M7" s="27"/>
      <c r="N7" s="27"/>
    </row>
    <row r="8" spans="1:14" s="16" customFormat="1" x14ac:dyDescent="0.3">
      <c r="A8" s="29"/>
      <c r="B8" s="30" t="s">
        <v>5</v>
      </c>
      <c r="C8" s="29"/>
      <c r="D8" s="30" t="s">
        <v>6</v>
      </c>
      <c r="E8" s="29"/>
      <c r="F8" s="30" t="s">
        <v>7</v>
      </c>
      <c r="G8" s="31"/>
      <c r="H8" s="30" t="s">
        <v>8</v>
      </c>
      <c r="I8" s="31"/>
      <c r="J8" s="30" t="s">
        <v>9</v>
      </c>
      <c r="K8" s="31"/>
      <c r="L8" s="30" t="s">
        <v>10</v>
      </c>
      <c r="M8" s="53"/>
      <c r="N8" s="53"/>
    </row>
    <row r="9" spans="1:14" s="16" customFormat="1" x14ac:dyDescent="0.3">
      <c r="A9" s="32" t="s">
        <v>1</v>
      </c>
      <c r="B9" s="33">
        <v>5000</v>
      </c>
      <c r="C9" s="34"/>
      <c r="D9" s="33">
        <v>3000</v>
      </c>
      <c r="E9" s="29"/>
      <c r="F9" s="35">
        <v>3000</v>
      </c>
      <c r="G9" s="31"/>
      <c r="H9" s="35">
        <v>3500</v>
      </c>
      <c r="I9" s="31"/>
      <c r="J9" s="35">
        <v>3000</v>
      </c>
      <c r="K9" s="31"/>
      <c r="L9" s="35">
        <v>2500</v>
      </c>
      <c r="M9" s="53"/>
      <c r="N9" s="53"/>
    </row>
    <row r="10" spans="1:14" s="16" customFormat="1" x14ac:dyDescent="0.3">
      <c r="A10" s="32" t="s">
        <v>11</v>
      </c>
      <c r="B10" s="33">
        <f>SUM(B15:B39)</f>
        <v>5000</v>
      </c>
      <c r="C10" s="34"/>
      <c r="D10" s="33">
        <f>SUM(D15:D28)</f>
        <v>2534</v>
      </c>
      <c r="E10" s="29"/>
      <c r="F10" s="36">
        <f>SUM(F15:F26)</f>
        <v>2913</v>
      </c>
      <c r="G10" s="31"/>
      <c r="H10" s="36">
        <f>SUM(H15:H43)</f>
        <v>820</v>
      </c>
      <c r="I10" s="31"/>
      <c r="J10" s="36">
        <f>SUM(J15:J27)</f>
        <v>3000</v>
      </c>
      <c r="K10" s="31"/>
      <c r="L10" s="36">
        <f>SUM(L15:L26)</f>
        <v>1868</v>
      </c>
      <c r="M10" s="53"/>
      <c r="N10" s="53"/>
    </row>
    <row r="11" spans="1:14" s="16" customFormat="1" x14ac:dyDescent="0.3">
      <c r="A11" s="32" t="s">
        <v>3</v>
      </c>
      <c r="B11" s="33">
        <v>0</v>
      </c>
      <c r="C11" s="34"/>
      <c r="D11" s="33">
        <v>179</v>
      </c>
      <c r="E11" s="29"/>
      <c r="F11" s="36">
        <f>F9-F10</f>
        <v>87</v>
      </c>
      <c r="G11" s="31"/>
      <c r="H11" s="36">
        <f>H9-H10</f>
        <v>2680</v>
      </c>
      <c r="I11" s="31"/>
      <c r="J11" s="36">
        <f>J9-J10</f>
        <v>0</v>
      </c>
      <c r="K11" s="31"/>
      <c r="L11" s="36">
        <f>L9-L10</f>
        <v>632</v>
      </c>
      <c r="M11" s="53"/>
      <c r="N11" s="53"/>
    </row>
    <row r="12" spans="1:14" x14ac:dyDescent="0.3">
      <c r="A12" s="3"/>
      <c r="B12" s="3"/>
      <c r="C12" s="3"/>
      <c r="D12" s="3"/>
      <c r="E12" s="3"/>
      <c r="F12" s="3"/>
      <c r="G12" s="4"/>
      <c r="H12" s="3"/>
      <c r="I12" s="4"/>
      <c r="J12" s="3"/>
      <c r="K12" s="4"/>
      <c r="L12" s="3"/>
      <c r="M12" s="3"/>
      <c r="N12" s="3"/>
    </row>
    <row r="13" spans="1:14" x14ac:dyDescent="0.3">
      <c r="A13" s="2" t="s">
        <v>12</v>
      </c>
      <c r="B13" s="3"/>
      <c r="C13" s="3"/>
      <c r="D13" s="3"/>
      <c r="E13" s="3"/>
      <c r="F13" s="3"/>
      <c r="G13" s="4"/>
      <c r="H13" s="3"/>
      <c r="I13" s="4"/>
      <c r="J13" s="3"/>
      <c r="K13" s="4"/>
      <c r="L13" s="3"/>
      <c r="M13" s="3"/>
      <c r="N13" s="3"/>
    </row>
    <row r="14" spans="1:14" x14ac:dyDescent="0.3">
      <c r="A14" s="5" t="s">
        <v>13</v>
      </c>
      <c r="B14" s="6" t="s">
        <v>14</v>
      </c>
      <c r="C14" s="7" t="s">
        <v>15</v>
      </c>
      <c r="D14" s="6" t="s">
        <v>14</v>
      </c>
      <c r="E14" s="10" t="s">
        <v>16</v>
      </c>
      <c r="F14" s="6" t="s">
        <v>14</v>
      </c>
      <c r="G14" s="11" t="s">
        <v>17</v>
      </c>
      <c r="H14" s="6" t="s">
        <v>14</v>
      </c>
      <c r="I14" s="12" t="s">
        <v>18</v>
      </c>
      <c r="J14" s="6" t="s">
        <v>14</v>
      </c>
      <c r="K14" s="11" t="s">
        <v>19</v>
      </c>
      <c r="L14" s="6" t="s">
        <v>14</v>
      </c>
      <c r="M14" s="3"/>
      <c r="N14" s="3"/>
    </row>
    <row r="15" spans="1:14" x14ac:dyDescent="0.3">
      <c r="A15" s="37" t="s">
        <v>20</v>
      </c>
      <c r="B15" s="38" t="s">
        <v>21</v>
      </c>
      <c r="C15" s="39" t="s">
        <v>22</v>
      </c>
      <c r="D15" s="40">
        <v>0</v>
      </c>
      <c r="E15" s="41" t="s">
        <v>23</v>
      </c>
      <c r="F15" s="40">
        <v>200</v>
      </c>
      <c r="G15" s="42" t="s">
        <v>24</v>
      </c>
      <c r="H15" s="40">
        <v>0</v>
      </c>
      <c r="I15" s="42" t="s">
        <v>25</v>
      </c>
      <c r="J15" s="40">
        <v>0</v>
      </c>
      <c r="K15" s="42" t="s">
        <v>26</v>
      </c>
      <c r="L15" s="40">
        <v>0</v>
      </c>
      <c r="M15" s="3"/>
      <c r="N15" s="3"/>
    </row>
    <row r="16" spans="1:14" ht="26.4" x14ac:dyDescent="0.3">
      <c r="A16" s="37" t="s">
        <v>27</v>
      </c>
      <c r="B16" s="38" t="s">
        <v>21</v>
      </c>
      <c r="C16" s="43" t="s">
        <v>28</v>
      </c>
      <c r="D16" s="40">
        <v>212</v>
      </c>
      <c r="E16" s="44" t="s">
        <v>29</v>
      </c>
      <c r="F16" s="40">
        <v>265</v>
      </c>
      <c r="G16" s="42" t="s">
        <v>30</v>
      </c>
      <c r="H16" s="40">
        <v>0</v>
      </c>
      <c r="I16" s="45" t="s">
        <v>31</v>
      </c>
      <c r="J16" s="40">
        <v>233</v>
      </c>
      <c r="K16" s="42" t="s">
        <v>32</v>
      </c>
      <c r="L16" s="40">
        <v>0</v>
      </c>
      <c r="M16" s="3"/>
      <c r="N16" s="3"/>
    </row>
    <row r="17" spans="1:14" x14ac:dyDescent="0.3">
      <c r="A17" s="37" t="s">
        <v>33</v>
      </c>
      <c r="B17" s="38" t="s">
        <v>21</v>
      </c>
      <c r="C17" s="43" t="s">
        <v>34</v>
      </c>
      <c r="D17" s="40">
        <v>266</v>
      </c>
      <c r="E17" s="44" t="s">
        <v>35</v>
      </c>
      <c r="F17" s="40">
        <v>286</v>
      </c>
      <c r="G17" s="42" t="s">
        <v>36</v>
      </c>
      <c r="H17" s="40">
        <v>0</v>
      </c>
      <c r="I17" s="45" t="s">
        <v>37</v>
      </c>
      <c r="J17" s="40">
        <v>251</v>
      </c>
      <c r="K17" s="45" t="s">
        <v>38</v>
      </c>
      <c r="L17" s="40">
        <v>190</v>
      </c>
      <c r="M17" s="3"/>
      <c r="N17" s="3"/>
    </row>
    <row r="18" spans="1:14" x14ac:dyDescent="0.3">
      <c r="A18" s="37" t="s">
        <v>39</v>
      </c>
      <c r="B18" s="38" t="s">
        <v>21</v>
      </c>
      <c r="C18" s="43" t="s">
        <v>40</v>
      </c>
      <c r="D18" s="40">
        <v>284</v>
      </c>
      <c r="E18" s="44" t="s">
        <v>41</v>
      </c>
      <c r="F18" s="40">
        <v>184</v>
      </c>
      <c r="G18" s="42" t="s">
        <v>42</v>
      </c>
      <c r="H18" s="40">
        <v>0</v>
      </c>
      <c r="I18" s="45" t="s">
        <v>43</v>
      </c>
      <c r="J18" s="38" t="s">
        <v>44</v>
      </c>
      <c r="K18" s="45" t="s">
        <v>45</v>
      </c>
      <c r="L18" s="40">
        <v>399</v>
      </c>
      <c r="M18" s="3"/>
      <c r="N18" s="3"/>
    </row>
    <row r="19" spans="1:14" x14ac:dyDescent="0.3">
      <c r="A19" s="37" t="s">
        <v>46</v>
      </c>
      <c r="B19" s="38" t="s">
        <v>21</v>
      </c>
      <c r="C19" s="43" t="s">
        <v>47</v>
      </c>
      <c r="D19" s="40">
        <v>347</v>
      </c>
      <c r="E19" s="44" t="s">
        <v>48</v>
      </c>
      <c r="F19" s="40">
        <v>354</v>
      </c>
      <c r="G19" s="45" t="s">
        <v>49</v>
      </c>
      <c r="H19" s="40">
        <v>10</v>
      </c>
      <c r="I19" s="45" t="s">
        <v>50</v>
      </c>
      <c r="J19" s="40">
        <v>111</v>
      </c>
      <c r="K19" s="45" t="s">
        <v>51</v>
      </c>
      <c r="L19" s="40">
        <v>204</v>
      </c>
      <c r="M19" s="3"/>
      <c r="N19" s="3"/>
    </row>
    <row r="20" spans="1:14" ht="26.4" x14ac:dyDescent="0.3">
      <c r="A20" s="37" t="s">
        <v>52</v>
      </c>
      <c r="B20" s="38" t="s">
        <v>21</v>
      </c>
      <c r="C20" s="43" t="s">
        <v>53</v>
      </c>
      <c r="D20" s="40">
        <v>255</v>
      </c>
      <c r="E20" s="44" t="s">
        <v>54</v>
      </c>
      <c r="F20" s="40">
        <v>0</v>
      </c>
      <c r="G20" s="45" t="s">
        <v>55</v>
      </c>
      <c r="H20" s="40">
        <v>96</v>
      </c>
      <c r="I20" s="45" t="s">
        <v>56</v>
      </c>
      <c r="J20" s="40">
        <v>180</v>
      </c>
      <c r="K20" s="45" t="s">
        <v>57</v>
      </c>
      <c r="L20" s="40">
        <v>140</v>
      </c>
      <c r="M20" s="3"/>
      <c r="N20" s="3"/>
    </row>
    <row r="21" spans="1:14" ht="26.4" x14ac:dyDescent="0.3">
      <c r="A21" s="37" t="s">
        <v>58</v>
      </c>
      <c r="B21" s="40">
        <v>500</v>
      </c>
      <c r="C21" s="43" t="s">
        <v>59</v>
      </c>
      <c r="D21" s="40">
        <v>150</v>
      </c>
      <c r="E21" s="44" t="s">
        <v>60</v>
      </c>
      <c r="F21" s="40">
        <v>240</v>
      </c>
      <c r="G21" s="45" t="s">
        <v>61</v>
      </c>
      <c r="H21" s="40">
        <v>50</v>
      </c>
      <c r="I21" s="45" t="s">
        <v>62</v>
      </c>
      <c r="J21" s="40">
        <v>272</v>
      </c>
      <c r="K21" s="45" t="s">
        <v>63</v>
      </c>
      <c r="L21" s="40">
        <v>166</v>
      </c>
      <c r="M21" s="3"/>
      <c r="N21" s="3"/>
    </row>
    <row r="22" spans="1:14" ht="26.4" x14ac:dyDescent="0.3">
      <c r="A22" s="37" t="s">
        <v>64</v>
      </c>
      <c r="B22" s="38" t="s">
        <v>21</v>
      </c>
      <c r="C22" s="43" t="s">
        <v>65</v>
      </c>
      <c r="D22" s="40">
        <v>264</v>
      </c>
      <c r="E22" s="44" t="s">
        <v>66</v>
      </c>
      <c r="F22" s="40">
        <v>0</v>
      </c>
      <c r="G22" s="45" t="s">
        <v>67</v>
      </c>
      <c r="H22" s="40">
        <v>0</v>
      </c>
      <c r="I22" s="45" t="s">
        <v>68</v>
      </c>
      <c r="J22" s="40">
        <v>211</v>
      </c>
      <c r="K22" s="45" t="s">
        <v>69</v>
      </c>
      <c r="L22" s="40">
        <v>292</v>
      </c>
      <c r="M22" s="3"/>
      <c r="N22" s="3"/>
    </row>
    <row r="23" spans="1:14" x14ac:dyDescent="0.3">
      <c r="A23" s="37" t="s">
        <v>70</v>
      </c>
      <c r="B23" s="40">
        <v>300</v>
      </c>
      <c r="C23" s="43" t="s">
        <v>71</v>
      </c>
      <c r="D23" s="40">
        <v>194</v>
      </c>
      <c r="E23" s="44" t="s">
        <v>72</v>
      </c>
      <c r="F23" s="40">
        <v>542</v>
      </c>
      <c r="G23" s="45" t="s">
        <v>73</v>
      </c>
      <c r="H23" s="40">
        <v>0</v>
      </c>
      <c r="I23" s="45" t="s">
        <v>74</v>
      </c>
      <c r="J23" s="40">
        <v>617</v>
      </c>
      <c r="K23" s="45" t="s">
        <v>75</v>
      </c>
      <c r="L23" s="40">
        <v>0</v>
      </c>
      <c r="M23" s="3"/>
      <c r="N23" s="3"/>
    </row>
    <row r="24" spans="1:14" ht="26.4" x14ac:dyDescent="0.3">
      <c r="A24" s="37" t="s">
        <v>76</v>
      </c>
      <c r="B24" s="38" t="s">
        <v>21</v>
      </c>
      <c r="C24" s="43" t="s">
        <v>77</v>
      </c>
      <c r="D24" s="40">
        <v>227</v>
      </c>
      <c r="E24" s="44" t="s">
        <v>78</v>
      </c>
      <c r="F24" s="40">
        <v>221</v>
      </c>
      <c r="G24" s="45" t="s">
        <v>79</v>
      </c>
      <c r="H24" s="40">
        <v>0</v>
      </c>
      <c r="I24" s="45" t="s">
        <v>80</v>
      </c>
      <c r="J24" s="40">
        <v>362</v>
      </c>
      <c r="K24" s="45" t="s">
        <v>81</v>
      </c>
      <c r="L24" s="40">
        <v>253</v>
      </c>
      <c r="M24" s="3"/>
      <c r="N24" s="3"/>
    </row>
    <row r="25" spans="1:14" ht="26.4" x14ac:dyDescent="0.3">
      <c r="A25" s="37" t="s">
        <v>82</v>
      </c>
      <c r="B25" s="40">
        <v>800</v>
      </c>
      <c r="C25" s="43" t="s">
        <v>83</v>
      </c>
      <c r="D25" s="40">
        <v>80</v>
      </c>
      <c r="E25" s="44" t="s">
        <v>84</v>
      </c>
      <c r="F25" s="40">
        <v>193</v>
      </c>
      <c r="G25" s="45" t="s">
        <v>85</v>
      </c>
      <c r="H25" s="40">
        <v>96</v>
      </c>
      <c r="I25" s="45" t="s">
        <v>86</v>
      </c>
      <c r="J25" s="40">
        <v>297</v>
      </c>
      <c r="K25" s="45" t="s">
        <v>87</v>
      </c>
      <c r="L25" s="40">
        <v>194</v>
      </c>
      <c r="M25" s="3"/>
      <c r="N25" s="3"/>
    </row>
    <row r="26" spans="1:14" x14ac:dyDescent="0.3">
      <c r="A26" s="37" t="s">
        <v>88</v>
      </c>
      <c r="B26" s="38" t="s">
        <v>21</v>
      </c>
      <c r="C26" s="46" t="s">
        <v>89</v>
      </c>
      <c r="D26" s="40">
        <v>235</v>
      </c>
      <c r="E26" s="47" t="s">
        <v>90</v>
      </c>
      <c r="F26" s="40">
        <v>428</v>
      </c>
      <c r="G26" s="45" t="s">
        <v>91</v>
      </c>
      <c r="H26" s="40">
        <v>1</v>
      </c>
      <c r="I26" s="45" t="s">
        <v>92</v>
      </c>
      <c r="J26" s="40">
        <v>109</v>
      </c>
      <c r="K26" s="45" t="s">
        <v>90</v>
      </c>
      <c r="L26" s="40">
        <v>30</v>
      </c>
      <c r="M26" s="3"/>
      <c r="N26" s="3"/>
    </row>
    <row r="27" spans="1:14" x14ac:dyDescent="0.3">
      <c r="A27" s="37" t="s">
        <v>93</v>
      </c>
      <c r="B27" s="38" t="s">
        <v>21</v>
      </c>
      <c r="C27" s="46" t="s">
        <v>94</v>
      </c>
      <c r="D27" s="38" t="s">
        <v>95</v>
      </c>
      <c r="E27" s="48"/>
      <c r="F27" s="48"/>
      <c r="G27" s="45" t="s">
        <v>96</v>
      </c>
      <c r="H27" s="40">
        <v>0</v>
      </c>
      <c r="I27" s="45" t="s">
        <v>90</v>
      </c>
      <c r="J27" s="40">
        <v>357</v>
      </c>
      <c r="K27" s="54"/>
      <c r="L27" s="3"/>
      <c r="M27" s="3"/>
      <c r="N27" s="3"/>
    </row>
    <row r="28" spans="1:14" x14ac:dyDescent="0.3">
      <c r="A28" s="37" t="s">
        <v>97</v>
      </c>
      <c r="B28" s="38" t="s">
        <v>21</v>
      </c>
      <c r="C28" s="49" t="s">
        <v>90</v>
      </c>
      <c r="D28" s="40">
        <v>20</v>
      </c>
      <c r="E28" s="48"/>
      <c r="F28" s="48"/>
      <c r="G28" s="45" t="s">
        <v>98</v>
      </c>
      <c r="H28" s="40">
        <v>0</v>
      </c>
      <c r="I28" s="54"/>
      <c r="J28" s="48"/>
      <c r="K28" s="54"/>
      <c r="L28" s="3"/>
      <c r="M28" s="3"/>
      <c r="N28" s="3"/>
    </row>
    <row r="29" spans="1:14" x14ac:dyDescent="0.3">
      <c r="A29" s="37" t="s">
        <v>99</v>
      </c>
      <c r="B29" s="38" t="s">
        <v>21</v>
      </c>
      <c r="C29" s="50"/>
      <c r="D29" s="51"/>
      <c r="E29" s="48"/>
      <c r="F29" s="48"/>
      <c r="G29" s="45" t="s">
        <v>100</v>
      </c>
      <c r="H29" s="40">
        <v>96</v>
      </c>
      <c r="I29" s="54"/>
      <c r="J29" s="48"/>
      <c r="K29" s="54"/>
      <c r="L29" s="48"/>
      <c r="M29" s="3"/>
      <c r="N29" s="3"/>
    </row>
    <row r="30" spans="1:14" x14ac:dyDescent="0.3">
      <c r="A30" s="37" t="s">
        <v>101</v>
      </c>
      <c r="B30" s="40">
        <v>1000</v>
      </c>
      <c r="C30" s="48"/>
      <c r="D30" s="48"/>
      <c r="E30" s="48"/>
      <c r="F30" s="48"/>
      <c r="G30" s="45" t="s">
        <v>102</v>
      </c>
      <c r="H30" s="40">
        <v>0</v>
      </c>
      <c r="I30" s="54"/>
      <c r="J30" s="48"/>
      <c r="K30" s="54"/>
      <c r="L30" s="48"/>
      <c r="M30" s="3"/>
      <c r="N30" s="3"/>
    </row>
    <row r="31" spans="1:14" x14ac:dyDescent="0.3">
      <c r="A31" s="37" t="s">
        <v>103</v>
      </c>
      <c r="B31" s="40">
        <v>2400</v>
      </c>
      <c r="C31" s="48"/>
      <c r="D31" s="48"/>
      <c r="E31" s="48"/>
      <c r="F31" s="48"/>
      <c r="G31" s="45" t="s">
        <v>104</v>
      </c>
      <c r="H31" s="40">
        <v>0</v>
      </c>
      <c r="I31" s="54"/>
      <c r="J31" s="48"/>
      <c r="K31" s="54"/>
      <c r="L31" s="48"/>
      <c r="M31" s="3"/>
      <c r="N31" s="3"/>
    </row>
    <row r="32" spans="1:14" x14ac:dyDescent="0.3">
      <c r="A32" s="37" t="s">
        <v>105</v>
      </c>
      <c r="B32" s="38" t="s">
        <v>21</v>
      </c>
      <c r="C32" s="48"/>
      <c r="D32" s="48"/>
      <c r="E32" s="48"/>
      <c r="F32" s="48"/>
      <c r="G32" s="45" t="s">
        <v>106</v>
      </c>
      <c r="H32" s="40">
        <v>20</v>
      </c>
      <c r="I32" s="54"/>
      <c r="J32" s="48"/>
      <c r="K32" s="54"/>
      <c r="L32" s="48"/>
      <c r="M32" s="3"/>
      <c r="N32" s="3"/>
    </row>
    <row r="33" spans="1:14" x14ac:dyDescent="0.3">
      <c r="A33" s="37" t="s">
        <v>107</v>
      </c>
      <c r="B33" s="38" t="s">
        <v>21</v>
      </c>
      <c r="C33" s="48"/>
      <c r="D33" s="48"/>
      <c r="E33" s="48"/>
      <c r="F33" s="48"/>
      <c r="G33" s="45" t="s">
        <v>108</v>
      </c>
      <c r="H33" s="40">
        <v>96</v>
      </c>
      <c r="I33" s="54"/>
      <c r="J33" s="48"/>
      <c r="K33" s="54"/>
      <c r="L33" s="48"/>
      <c r="M33" s="3"/>
      <c r="N33" s="3"/>
    </row>
    <row r="34" spans="1:14" ht="26.4" x14ac:dyDescent="0.3">
      <c r="A34" s="37" t="s">
        <v>109</v>
      </c>
      <c r="B34" s="38" t="s">
        <v>21</v>
      </c>
      <c r="C34" s="48"/>
      <c r="D34" s="48"/>
      <c r="E34" s="48"/>
      <c r="F34" s="48"/>
      <c r="G34" s="45" t="s">
        <v>110</v>
      </c>
      <c r="H34" s="40">
        <v>0</v>
      </c>
      <c r="I34" s="54"/>
      <c r="J34" s="48"/>
      <c r="K34" s="54"/>
      <c r="L34" s="48"/>
      <c r="M34" s="3"/>
      <c r="N34" s="3"/>
    </row>
    <row r="35" spans="1:14" x14ac:dyDescent="0.3">
      <c r="A35" s="37" t="s">
        <v>111</v>
      </c>
      <c r="B35" s="38" t="s">
        <v>21</v>
      </c>
      <c r="C35" s="48"/>
      <c r="D35" s="48"/>
      <c r="E35" s="48"/>
      <c r="F35" s="48"/>
      <c r="G35" s="45" t="s">
        <v>112</v>
      </c>
      <c r="H35" s="40">
        <v>0</v>
      </c>
      <c r="I35" s="54"/>
      <c r="J35" s="48"/>
      <c r="K35" s="54"/>
      <c r="L35" s="48"/>
      <c r="M35" s="3"/>
      <c r="N35" s="3"/>
    </row>
    <row r="36" spans="1:14" x14ac:dyDescent="0.3">
      <c r="A36" s="46" t="s">
        <v>113</v>
      </c>
      <c r="B36" s="38" t="s">
        <v>21</v>
      </c>
      <c r="C36" s="48"/>
      <c r="D36" s="48"/>
      <c r="E36" s="48"/>
      <c r="F36" s="48"/>
      <c r="G36" s="45" t="s">
        <v>114</v>
      </c>
      <c r="H36" s="40">
        <v>0</v>
      </c>
      <c r="I36" s="54"/>
      <c r="J36" s="48"/>
      <c r="K36" s="54"/>
      <c r="L36" s="48"/>
      <c r="M36" s="3"/>
      <c r="N36" s="3"/>
    </row>
    <row r="37" spans="1:14" x14ac:dyDescent="0.3">
      <c r="A37" s="37" t="s">
        <v>115</v>
      </c>
      <c r="B37" s="38" t="s">
        <v>21</v>
      </c>
      <c r="C37" s="48"/>
      <c r="D37" s="48"/>
      <c r="E37" s="48"/>
      <c r="F37" s="48"/>
      <c r="G37" s="45" t="s">
        <v>116</v>
      </c>
      <c r="H37" s="40">
        <v>0</v>
      </c>
      <c r="I37" s="54"/>
      <c r="J37" s="48"/>
      <c r="K37" s="54"/>
      <c r="L37" s="48"/>
      <c r="M37" s="3"/>
      <c r="N37" s="3"/>
    </row>
    <row r="38" spans="1:14" ht="26.4" x14ac:dyDescent="0.3">
      <c r="A38" s="37" t="s">
        <v>117</v>
      </c>
      <c r="B38" s="38" t="s">
        <v>21</v>
      </c>
      <c r="C38" s="48"/>
      <c r="D38" s="48"/>
      <c r="E38" s="48"/>
      <c r="F38" s="48"/>
      <c r="G38" s="45" t="s">
        <v>118</v>
      </c>
      <c r="H38" s="40">
        <v>0</v>
      </c>
      <c r="I38" s="54"/>
      <c r="J38" s="48"/>
      <c r="K38" s="54"/>
      <c r="L38" s="48"/>
      <c r="M38" s="3"/>
      <c r="N38" s="3"/>
    </row>
    <row r="39" spans="1:14" ht="26.4" x14ac:dyDescent="0.3">
      <c r="A39" s="37" t="s">
        <v>119</v>
      </c>
      <c r="B39" s="38" t="s">
        <v>21</v>
      </c>
      <c r="C39" s="48"/>
      <c r="D39" s="48"/>
      <c r="E39" s="48"/>
      <c r="F39" s="48"/>
      <c r="G39" s="45" t="s">
        <v>120</v>
      </c>
      <c r="H39" s="40">
        <v>0</v>
      </c>
      <c r="I39" s="54"/>
      <c r="J39" s="48"/>
      <c r="K39" s="54"/>
      <c r="L39" s="48"/>
      <c r="M39" s="3"/>
      <c r="N39" s="3"/>
    </row>
    <row r="40" spans="1:14" x14ac:dyDescent="0.3">
      <c r="A40" s="48"/>
      <c r="B40" s="48"/>
      <c r="C40" s="48"/>
      <c r="D40" s="48"/>
      <c r="E40" s="48"/>
      <c r="F40" s="48"/>
      <c r="G40" s="45" t="s">
        <v>121</v>
      </c>
      <c r="H40" s="40">
        <v>0</v>
      </c>
      <c r="I40" s="54"/>
      <c r="J40" s="48"/>
      <c r="K40" s="54"/>
      <c r="L40" s="48"/>
      <c r="M40" s="3"/>
      <c r="N40" s="3"/>
    </row>
    <row r="41" spans="1:14" x14ac:dyDescent="0.3">
      <c r="A41" s="3"/>
      <c r="B41" s="3"/>
      <c r="C41" s="3"/>
      <c r="D41" s="3"/>
      <c r="E41" s="48"/>
      <c r="F41" s="48"/>
      <c r="G41" s="45" t="s">
        <v>122</v>
      </c>
      <c r="H41" s="40">
        <v>0</v>
      </c>
      <c r="I41" s="54"/>
      <c r="J41" s="48"/>
      <c r="K41" s="54"/>
      <c r="L41" s="48"/>
      <c r="M41" s="3"/>
      <c r="N41" s="3"/>
    </row>
    <row r="42" spans="1:14" x14ac:dyDescent="0.3">
      <c r="A42" s="3"/>
      <c r="B42" s="3"/>
      <c r="C42" s="3"/>
      <c r="D42" s="3"/>
      <c r="E42" s="48"/>
      <c r="F42" s="48"/>
      <c r="G42" s="45" t="s">
        <v>123</v>
      </c>
      <c r="H42" s="40">
        <v>20</v>
      </c>
      <c r="I42" s="54"/>
      <c r="J42" s="48"/>
      <c r="K42" s="54"/>
      <c r="L42" s="48"/>
      <c r="M42" s="3"/>
      <c r="N42" s="3"/>
    </row>
    <row r="43" spans="1:14" x14ac:dyDescent="0.3">
      <c r="A43" s="3"/>
      <c r="B43" s="3"/>
      <c r="C43" s="3"/>
      <c r="D43" s="3"/>
      <c r="E43" s="52"/>
      <c r="F43" s="52"/>
      <c r="G43" s="45" t="s">
        <v>90</v>
      </c>
      <c r="H43" s="40">
        <v>335</v>
      </c>
      <c r="I43" s="55"/>
      <c r="J43" s="52"/>
      <c r="K43" s="55"/>
      <c r="L43" s="52"/>
      <c r="M43" s="3"/>
      <c r="N43" s="3"/>
    </row>
    <row r="44" spans="1:14" x14ac:dyDescent="0.3">
      <c r="A44" s="3"/>
      <c r="B44" s="3"/>
      <c r="C44" s="3"/>
      <c r="D44" s="3"/>
      <c r="E44" s="3"/>
      <c r="F44" s="3"/>
      <c r="G44" s="4"/>
      <c r="H44" s="3"/>
      <c r="I44" s="4"/>
      <c r="J44" s="3"/>
      <c r="K44" s="4"/>
      <c r="L44" s="3"/>
      <c r="M44" s="3"/>
      <c r="N44" s="3"/>
    </row>
    <row r="45" spans="1:14" x14ac:dyDescent="0.3">
      <c r="A45" s="3"/>
      <c r="B45" s="3"/>
      <c r="C45" s="3"/>
      <c r="D45" s="3"/>
      <c r="E45" s="3"/>
      <c r="F45" s="3"/>
      <c r="G45" s="4"/>
      <c r="H45" s="3"/>
      <c r="I45" s="4"/>
      <c r="J45" s="3"/>
      <c r="K45" s="4"/>
      <c r="L45" s="3"/>
      <c r="M45" s="3"/>
      <c r="N45" s="3"/>
    </row>
    <row r="46" spans="1:14" x14ac:dyDescent="0.3">
      <c r="A46" s="3"/>
      <c r="B46" s="3"/>
      <c r="C46" s="3"/>
      <c r="D46" s="3"/>
      <c r="E46" s="3"/>
      <c r="F46" s="3"/>
      <c r="G46" s="4"/>
      <c r="H46" s="3"/>
      <c r="I46" s="4"/>
      <c r="J46" s="3"/>
      <c r="K46" s="4"/>
      <c r="L46" s="3"/>
      <c r="M46" s="3"/>
      <c r="N46" s="3"/>
    </row>
    <row r="47" spans="1:14" x14ac:dyDescent="0.3">
      <c r="A47" s="3"/>
      <c r="B47" s="3"/>
      <c r="C47" s="3"/>
      <c r="D47" s="3"/>
      <c r="E47" s="3"/>
      <c r="F47" s="3"/>
      <c r="G47" s="4"/>
      <c r="H47" s="3"/>
      <c r="I47" s="4"/>
      <c r="J47" s="3"/>
      <c r="K47" s="4"/>
      <c r="L47" s="3"/>
      <c r="M47" s="3"/>
      <c r="N47" s="3"/>
    </row>
    <row r="48" spans="1:14" x14ac:dyDescent="0.3">
      <c r="A48" s="3"/>
      <c r="B48" s="3"/>
      <c r="C48" s="3"/>
      <c r="D48" s="3"/>
      <c r="E48" s="3"/>
      <c r="F48" s="3"/>
      <c r="G48" s="4"/>
      <c r="H48" s="3"/>
      <c r="I48" s="4"/>
      <c r="J48" s="3"/>
      <c r="K48" s="4"/>
      <c r="L48" s="3"/>
      <c r="M48" s="3"/>
      <c r="N48" s="3"/>
    </row>
    <row r="49" spans="1:14" x14ac:dyDescent="0.3">
      <c r="A49" s="3"/>
      <c r="B49" s="3"/>
      <c r="C49" s="3"/>
      <c r="D49" s="3"/>
      <c r="E49" s="3"/>
      <c r="F49" s="3"/>
      <c r="G49" s="4"/>
      <c r="H49" s="3"/>
      <c r="I49" s="4"/>
      <c r="J49" s="3"/>
      <c r="K49" s="4"/>
      <c r="L49" s="3"/>
      <c r="M49" s="3"/>
      <c r="N49" s="3"/>
    </row>
    <row r="50" spans="1:14" x14ac:dyDescent="0.3">
      <c r="A50" s="3"/>
      <c r="B50" s="3"/>
      <c r="C50" s="3"/>
      <c r="D50" s="3"/>
      <c r="E50" s="3"/>
      <c r="F50" s="3"/>
      <c r="G50" s="4"/>
      <c r="H50" s="3"/>
      <c r="I50" s="4"/>
      <c r="J50" s="3"/>
      <c r="K50" s="4"/>
      <c r="L50" s="3"/>
      <c r="M50" s="3"/>
      <c r="N50" s="3"/>
    </row>
    <row r="51" spans="1:14" x14ac:dyDescent="0.3">
      <c r="A51" s="3"/>
      <c r="B51" s="3"/>
      <c r="C51" s="3"/>
      <c r="D51" s="3"/>
      <c r="E51" s="3"/>
      <c r="F51" s="3"/>
      <c r="G51" s="4"/>
      <c r="H51" s="3"/>
      <c r="I51" s="4"/>
      <c r="J51" s="3"/>
      <c r="K51" s="4"/>
      <c r="L51" s="3"/>
      <c r="M51" s="3"/>
      <c r="N51" s="3"/>
    </row>
    <row r="52" spans="1:14" x14ac:dyDescent="0.3">
      <c r="A52" s="3"/>
      <c r="B52" s="3"/>
      <c r="C52" s="3"/>
      <c r="D52" s="3"/>
      <c r="E52" s="3"/>
      <c r="F52" s="3"/>
      <c r="G52" s="4"/>
      <c r="H52" s="3"/>
      <c r="I52" s="4"/>
      <c r="J52" s="3"/>
      <c r="K52" s="4"/>
      <c r="L52" s="3"/>
      <c r="M52" s="3"/>
      <c r="N52" s="3"/>
    </row>
    <row r="53" spans="1:14" x14ac:dyDescent="0.3">
      <c r="A53" s="3"/>
      <c r="B53" s="3"/>
      <c r="C53" s="3"/>
      <c r="D53" s="3"/>
      <c r="E53" s="3"/>
      <c r="F53" s="3"/>
      <c r="G53" s="4"/>
      <c r="H53" s="3"/>
      <c r="I53" s="4"/>
      <c r="J53" s="3"/>
      <c r="K53" s="4"/>
      <c r="L53" s="3"/>
      <c r="M53" s="3"/>
      <c r="N53" s="3"/>
    </row>
    <row r="54" spans="1:14" x14ac:dyDescent="0.3">
      <c r="A54" s="3"/>
      <c r="B54" s="3"/>
      <c r="C54" s="3"/>
      <c r="D54" s="3"/>
      <c r="E54" s="3"/>
      <c r="F54" s="3"/>
      <c r="G54" s="4"/>
      <c r="H54" s="3"/>
      <c r="I54" s="4"/>
      <c r="J54" s="3"/>
      <c r="K54" s="4"/>
      <c r="L54" s="3"/>
      <c r="M54" s="3"/>
      <c r="N54" s="3"/>
    </row>
    <row r="55" spans="1:14" x14ac:dyDescent="0.3">
      <c r="A55" s="3"/>
      <c r="B55" s="3"/>
      <c r="C55" s="3"/>
      <c r="D55" s="3"/>
      <c r="E55" s="3"/>
      <c r="F55" s="3"/>
      <c r="G55" s="4"/>
      <c r="H55" s="3"/>
      <c r="I55" s="4"/>
      <c r="J55" s="3"/>
      <c r="K55" s="4"/>
      <c r="L55" s="3"/>
      <c r="M55" s="3"/>
      <c r="N55" s="3"/>
    </row>
    <row r="56" spans="1:14" x14ac:dyDescent="0.3">
      <c r="A56" s="3"/>
      <c r="B56" s="3"/>
      <c r="C56" s="3"/>
      <c r="D56" s="3"/>
      <c r="E56" s="3"/>
      <c r="F56" s="3"/>
      <c r="G56" s="4"/>
      <c r="H56" s="3"/>
      <c r="I56" s="4"/>
      <c r="J56" s="3"/>
      <c r="K56" s="4"/>
      <c r="L56" s="3"/>
      <c r="M56" s="3"/>
      <c r="N56" s="3"/>
    </row>
  </sheetData>
  <pageMargins left="0.75" right="0.75" top="1" bottom="1" header="0.5" footer="0.5"/>
  <pageSetup paperSize="9" scale="6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SheetLayoutView="100" workbookViewId="0">
      <selection activeCell="B8" sqref="B8"/>
    </sheetView>
  </sheetViews>
  <sheetFormatPr defaultColWidth="8.88671875" defaultRowHeight="14.4" x14ac:dyDescent="0.3"/>
  <cols>
    <col min="1" max="1" width="16.5546875" customWidth="1"/>
    <col min="2" max="2" width="21.5546875" customWidth="1"/>
    <col min="3" max="3" width="19.33203125" customWidth="1"/>
    <col min="4" max="4" width="21.44140625" customWidth="1"/>
    <col min="5" max="5" width="36.21875" customWidth="1"/>
    <col min="6" max="6" width="16.6640625" customWidth="1"/>
    <col min="7" max="7" width="13.5546875" customWidth="1"/>
    <col min="8" max="8" width="18.21875" customWidth="1"/>
    <col min="9" max="9" width="14.6640625" customWidth="1"/>
    <col min="10" max="10" width="16.6640625" customWidth="1"/>
    <col min="11" max="11" width="13.88671875" customWidth="1"/>
    <col min="12" max="12" width="17.33203125" customWidth="1"/>
  </cols>
  <sheetData>
    <row r="1" spans="1:12" ht="18" x14ac:dyDescent="0.3">
      <c r="A1" s="56" t="s">
        <v>124</v>
      </c>
      <c r="B1" s="57"/>
      <c r="C1" s="57"/>
      <c r="D1" s="57"/>
      <c r="E1" s="58"/>
      <c r="F1" s="1"/>
    </row>
    <row r="2" spans="1:12" x14ac:dyDescent="0.3">
      <c r="A2" s="2"/>
      <c r="B2" s="3"/>
      <c r="C2" s="3"/>
      <c r="D2" s="3"/>
      <c r="E2" s="3"/>
      <c r="F2" s="3"/>
      <c r="G2" s="4"/>
      <c r="H2" s="3"/>
      <c r="I2" s="4"/>
      <c r="J2" s="3"/>
      <c r="K2" s="4"/>
      <c r="L2" s="3"/>
    </row>
    <row r="3" spans="1:12" x14ac:dyDescent="0.3">
      <c r="A3" s="5" t="s">
        <v>13</v>
      </c>
      <c r="B3" s="6" t="s">
        <v>125</v>
      </c>
      <c r="C3" s="6" t="s">
        <v>126</v>
      </c>
      <c r="D3" s="6" t="s">
        <v>127</v>
      </c>
      <c r="E3" s="7" t="s">
        <v>128</v>
      </c>
    </row>
    <row r="4" spans="1:12" x14ac:dyDescent="0.3">
      <c r="B4" s="6">
        <v>29386</v>
      </c>
      <c r="C4" s="8">
        <f>detailat!B9</f>
        <v>5000</v>
      </c>
      <c r="D4" s="8">
        <f>detailat!B10</f>
        <v>5000</v>
      </c>
      <c r="E4" s="9">
        <f>D4/B4</f>
        <v>0.17014905056829782</v>
      </c>
    </row>
    <row r="7" spans="1:12" x14ac:dyDescent="0.3">
      <c r="A7" s="7" t="s">
        <v>15</v>
      </c>
      <c r="B7" s="6" t="s">
        <v>125</v>
      </c>
      <c r="C7" s="6" t="s">
        <v>126</v>
      </c>
      <c r="D7" s="6" t="s">
        <v>127</v>
      </c>
      <c r="E7" s="7" t="s">
        <v>128</v>
      </c>
    </row>
    <row r="8" spans="1:12" x14ac:dyDescent="0.3">
      <c r="B8" s="6">
        <f>12266-1614</f>
        <v>10652</v>
      </c>
      <c r="C8" s="8">
        <f>detailat!D9</f>
        <v>3000</v>
      </c>
      <c r="D8" s="8">
        <f>detailat!D10</f>
        <v>2534</v>
      </c>
      <c r="E8" s="9">
        <f>D8/B8</f>
        <v>0.23788959819752159</v>
      </c>
    </row>
    <row r="11" spans="1:12" x14ac:dyDescent="0.3">
      <c r="A11" s="10" t="s">
        <v>16</v>
      </c>
      <c r="B11" s="6" t="s">
        <v>125</v>
      </c>
      <c r="C11" s="6" t="s">
        <v>126</v>
      </c>
      <c r="D11" s="6" t="s">
        <v>127</v>
      </c>
      <c r="E11" s="7" t="s">
        <v>128</v>
      </c>
    </row>
    <row r="12" spans="1:12" x14ac:dyDescent="0.3">
      <c r="B12" s="6">
        <f>14954-3470</f>
        <v>11484</v>
      </c>
      <c r="C12" s="8">
        <f>detailat!F9</f>
        <v>3000</v>
      </c>
      <c r="D12" s="8">
        <f>detailat!F10-200</f>
        <v>2713</v>
      </c>
      <c r="E12" s="9">
        <f>D12/B12</f>
        <v>0.23624172762103796</v>
      </c>
    </row>
    <row r="15" spans="1:12" x14ac:dyDescent="0.3">
      <c r="A15" s="11" t="s">
        <v>17</v>
      </c>
      <c r="B15" s="6" t="s">
        <v>125</v>
      </c>
      <c r="C15" s="6" t="s">
        <v>126</v>
      </c>
      <c r="D15" s="6" t="s">
        <v>127</v>
      </c>
      <c r="E15" s="7" t="s">
        <v>128</v>
      </c>
    </row>
    <row r="16" spans="1:12" x14ac:dyDescent="0.3">
      <c r="B16" s="6">
        <f>21932-6161</f>
        <v>15771</v>
      </c>
      <c r="C16" s="8">
        <f>detailat!H9</f>
        <v>3500</v>
      </c>
      <c r="D16" s="8">
        <f>detailat!H10</f>
        <v>820</v>
      </c>
      <c r="E16" s="9">
        <f>D16/B16</f>
        <v>5.1994166508147865E-2</v>
      </c>
    </row>
    <row r="19" spans="1:5" x14ac:dyDescent="0.3">
      <c r="A19" s="12" t="s">
        <v>18</v>
      </c>
      <c r="B19" s="6" t="s">
        <v>125</v>
      </c>
      <c r="C19" s="6" t="s">
        <v>126</v>
      </c>
      <c r="D19" s="6" t="s">
        <v>127</v>
      </c>
      <c r="E19" s="7" t="s">
        <v>128</v>
      </c>
    </row>
    <row r="20" spans="1:5" x14ac:dyDescent="0.3">
      <c r="B20" s="6">
        <f>14655-5314</f>
        <v>9341</v>
      </c>
      <c r="C20" s="8">
        <f>detailat!J9</f>
        <v>3000</v>
      </c>
      <c r="D20" s="8">
        <f>detailat!J10</f>
        <v>3000</v>
      </c>
      <c r="E20" s="9">
        <f>D20/B20</f>
        <v>0.32116475752060808</v>
      </c>
    </row>
    <row r="21" spans="1:5" x14ac:dyDescent="0.3">
      <c r="B21" s="13"/>
      <c r="C21" s="14"/>
      <c r="D21" s="14"/>
      <c r="E21" s="15"/>
    </row>
    <row r="23" spans="1:5" x14ac:dyDescent="0.3">
      <c r="A23" s="11" t="s">
        <v>19</v>
      </c>
      <c r="B23" s="6" t="s">
        <v>125</v>
      </c>
      <c r="C23" s="6" t="s">
        <v>126</v>
      </c>
      <c r="D23" s="6" t="s">
        <v>127</v>
      </c>
      <c r="E23" s="7" t="s">
        <v>128</v>
      </c>
    </row>
    <row r="24" spans="1:5" x14ac:dyDescent="0.3">
      <c r="B24" s="6">
        <f>14683-6662</f>
        <v>8021</v>
      </c>
      <c r="C24" s="8">
        <f>detailat!L9</f>
        <v>2500</v>
      </c>
      <c r="D24" s="8">
        <f>detailat!L10</f>
        <v>1868</v>
      </c>
      <c r="E24" s="9">
        <f>D24/B24</f>
        <v>0.23288866724847276</v>
      </c>
    </row>
    <row r="25" spans="1:5" x14ac:dyDescent="0.3">
      <c r="B25" s="13"/>
      <c r="C25" s="14"/>
      <c r="D25" s="14"/>
      <c r="E25" s="15"/>
    </row>
    <row r="27" spans="1:5" x14ac:dyDescent="0.3">
      <c r="A27" s="11" t="s">
        <v>129</v>
      </c>
      <c r="B27" s="6" t="s">
        <v>125</v>
      </c>
      <c r="C27" s="6" t="s">
        <v>126</v>
      </c>
      <c r="D27" s="6" t="s">
        <v>127</v>
      </c>
      <c r="E27" s="7" t="s">
        <v>128</v>
      </c>
    </row>
    <row r="28" spans="1:5" x14ac:dyDescent="0.3">
      <c r="B28" s="6">
        <f>(B4+B8+B12+B16+B20+B24)</f>
        <v>84655</v>
      </c>
      <c r="C28" s="6">
        <f>(C4+C8+C12+C16+C20+C24)</f>
        <v>20000</v>
      </c>
      <c r="D28" s="6">
        <f>(D4+D8+D12+D16+D20+D24)</f>
        <v>15935</v>
      </c>
      <c r="E28" s="9">
        <f>D28/B28</f>
        <v>0.18823459925580296</v>
      </c>
    </row>
  </sheetData>
  <mergeCells count="1">
    <mergeCell ref="A1:E1"/>
  </mergeCells>
  <pageMargins left="0.75" right="0.75" top="1" bottom="1" header="0.5" footer="0.5"/>
  <pageSetup paperSize="9" scale="7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detailat</vt:lpstr>
      <vt:lpstr>centralizat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Daniela Neagu</cp:lastModifiedBy>
  <dcterms:created xsi:type="dcterms:W3CDTF">2022-08-05T11:32:54Z</dcterms:created>
  <dcterms:modified xsi:type="dcterms:W3CDTF">2024-01-15T11:59:50Z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DD34673C593A4F6F914A1C12CD8F6A9F</vt:lpwstr>
  </property>
  <property fmtid="{D5CDD505-2E9C-101B-9397-08002B2CF9AE}" pid="3" name="KSOProductBuildVer">
    <vt:lpwstr>1033-11.2.0.11341</vt:lpwstr>
  </property>
</Properties>
</file>