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932" firstSheet="30" activeTab="30"/>
  </bookViews>
  <sheets>
    <sheet name="IAN.2010" sheetId="1" r:id="rId1"/>
    <sheet name="FEB 2010 centraliz agentii" sheetId="2" r:id="rId2"/>
    <sheet name="febr.2010 centraliz art." sheetId="3" r:id="rId3"/>
    <sheet name="febr.2010 centraliz art. actual" sheetId="4" r:id="rId4"/>
    <sheet name="martie 2010 bun" sheetId="5" r:id="rId5"/>
    <sheet name="martie 2010 (2)" sheetId="6" r:id="rId6"/>
    <sheet name="MAR 2010 centraliz agentii bun" sheetId="7" r:id="rId7"/>
    <sheet name="MAR 2010 centraliz agentii  (2)" sheetId="8" r:id="rId8"/>
    <sheet name=" 2010 desch sefa" sheetId="9" r:id="rId9"/>
    <sheet name="APRILIE 2010 agentii  " sheetId="10" r:id="rId10"/>
    <sheet name="APRILIE 2010 PE ARTICOLE" sheetId="11" r:id="rId11"/>
    <sheet name="MAI 2010 PE ARTICOLE" sheetId="12" r:id="rId12"/>
    <sheet name="10.01.05" sheetId="13" r:id="rId13"/>
    <sheet name="MAI 2010 agentii   " sheetId="14" r:id="rId14"/>
    <sheet name="IUNIE 2010 agentii   " sheetId="15" r:id="rId15"/>
    <sheet name="IUNIE 2010 PE ARTICOLE " sheetId="16" r:id="rId16"/>
    <sheet name="IULIE 2010 PE ARTICOLE " sheetId="17" r:id="rId17"/>
    <sheet name="IULIE 2010 AGENTII" sheetId="18" r:id="rId18"/>
    <sheet name="10.01.09" sheetId="19" r:id="rId19"/>
    <sheet name="AUGUST 2010 AGENTII" sheetId="20" r:id="rId20"/>
    <sheet name="AUGUST 2010 PE ARTICOLE" sheetId="21" r:id="rId21"/>
    <sheet name="SEPTEMBRIE PE ARTICOLE" sheetId="22" r:id="rId22"/>
    <sheet name="SEPTEMBRIE 2010 AGENTII " sheetId="23" r:id="rId23"/>
    <sheet name="OCTOMBRIE PE ARTICOLE " sheetId="24" r:id="rId24"/>
    <sheet name="OCTOMBRIE 2010 AGENTII " sheetId="25" r:id="rId25"/>
    <sheet name="NOIEMBRIE PE ARTICOLE" sheetId="26" r:id="rId26"/>
    <sheet name="NOIEMBRIE 2010 AGENTII" sheetId="27" r:id="rId27"/>
    <sheet name="DECEMBRIE PE ARTICOLE" sheetId="28" r:id="rId28"/>
    <sheet name="DECEMBRIE 2010 AGENTII" sheetId="29" r:id="rId29"/>
    <sheet name="verificari pe articole " sheetId="30" r:id="rId30"/>
    <sheet name="situatia cheltuielilor pe APM" sheetId="31" r:id="rId31"/>
  </sheets>
  <definedNames/>
  <calcPr fullCalcOnLoad="1"/>
</workbook>
</file>

<file path=xl/comments20.xml><?xml version="1.0" encoding="utf-8"?>
<comments xmlns="http://schemas.openxmlformats.org/spreadsheetml/2006/main">
  <authors>
    <author>gabriel.geru</author>
  </authors>
  <commentList>
    <comment ref="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si diminuat din ANPM</t>
        </r>
      </text>
    </comment>
    <comment ref="G32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din ANPM</t>
        </r>
      </text>
    </comment>
    <comment ref="G4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4.000 din ANPM</t>
        </r>
      </text>
    </comment>
    <comment ref="G5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2000 din ANPM</t>
        </r>
      </text>
    </comment>
  </commentList>
</comments>
</file>

<file path=xl/comments21.xml><?xml version="1.0" encoding="utf-8"?>
<comments xmlns="http://schemas.openxmlformats.org/spreadsheetml/2006/main">
  <authors>
    <author>gabriel.geru</author>
  </authors>
  <commentList>
    <comment ref="T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Alba 4.000, Damb. 2.000, Olt 800, ARPM Buc. 1.430, timis 2.000 </t>
        </r>
      </text>
    </comment>
    <comment ref="AG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1430 din ANPM</t>
        </r>
      </text>
    </commen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AS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
din ANPM</t>
        </r>
      </text>
    </comment>
    <comment ref="BC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24.xml><?xml version="1.0" encoding="utf-8"?>
<comments xmlns="http://schemas.openxmlformats.org/spreadsheetml/2006/main">
  <authors>
    <author>gabriel.geru</author>
  </authors>
  <commentList>
    <comment ref="E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U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 1.000 de la ANPM
</t>
        </r>
      </text>
    </comment>
    <comment ref="AF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 cu 5.000 de la apm ALBA</t>
        </r>
      </text>
    </commen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1.000 si suplimentat ARPM DOLJ</t>
        </r>
      </text>
    </comment>
  </commentList>
</comments>
</file>

<file path=xl/comments25.xml><?xml version="1.0" encoding="utf-8"?>
<comments xmlns="http://schemas.openxmlformats.org/spreadsheetml/2006/main">
  <authors>
    <author>gabriel.geru</author>
  </authors>
  <commentList>
    <comment ref="G4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5.000 si suplimentat apm Neamt</t>
        </r>
      </text>
    </comment>
    <comment ref="G20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1.000 de la ANPM
</t>
        </r>
      </text>
    </comment>
    <comment ref="G31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5.000 de la apm ALBA</t>
        </r>
      </text>
    </comment>
    <comment ref="G48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dimuat cu 1.000 si suplimentat arpm DOLJ
</t>
        </r>
      </text>
    </comment>
  </commentList>
</comments>
</file>

<file path=xl/comments30.xml><?xml version="1.0" encoding="utf-8"?>
<comments xmlns="http://schemas.openxmlformats.org/spreadsheetml/2006/main">
  <authors>
    <author>gabriel.geru</author>
  </authors>
  <commentList>
    <comment ref="T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  <comment ref="AG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800 si diminuat din anpm</t>
        </r>
      </text>
    </comment>
    <comment ref="AW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diminuat cu 10.230 (Alba 4.000, Damb 2.000, Olt 800, APM Buc 1.430, Timis 2.000)</t>
        </r>
      </text>
    </comment>
    <comment ref="AS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1.430 si diminuat anpm</t>
        </r>
      </text>
    </comment>
    <comment ref="E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4.000 din ANPM</t>
        </r>
      </text>
    </comment>
    <comment ref="BC19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suplimentat cu 2.000 din ANPM</t>
        </r>
      </text>
    </comment>
  </commentList>
</comments>
</file>

<file path=xl/comments4.xml><?xml version="1.0" encoding="utf-8"?>
<comments xmlns="http://schemas.openxmlformats.org/spreadsheetml/2006/main">
  <authors>
    <author>gabriel.geru</author>
  </authors>
  <commentList>
    <comment ref="AW15" authorId="0">
      <text>
        <r>
          <rPr>
            <b/>
            <sz val="8"/>
            <rFont val="Tahoma"/>
            <family val="0"/>
          </rPr>
          <t>gabriel.geru:</t>
        </r>
        <r>
          <rPr>
            <sz val="8"/>
            <rFont val="Tahoma"/>
            <family val="0"/>
          </rPr>
          <t xml:space="preserve">
375000+40555 dif de la agentii
</t>
        </r>
      </text>
    </comment>
  </commentList>
</comments>
</file>

<file path=xl/sharedStrings.xml><?xml version="1.0" encoding="utf-8"?>
<sst xmlns="http://schemas.openxmlformats.org/spreadsheetml/2006/main" count="3229" uniqueCount="446">
  <si>
    <t>AGENŢIA NAŢIONALĂ PENTRU PROTECŢIA MEDIULUI</t>
  </si>
  <si>
    <t>Nr. Înregistrare ………. Data ………………..</t>
  </si>
  <si>
    <t>10 CHELTUIELI DE PERSONAL</t>
  </si>
  <si>
    <t>10.01 Chelt cu salariile in bani</t>
  </si>
  <si>
    <t>01.01 Salarii de baza</t>
  </si>
  <si>
    <t>01.02 Salarii de merit</t>
  </si>
  <si>
    <t>01.04 Spor de vechime</t>
  </si>
  <si>
    <t>01.05 Spor pentru conditii munca</t>
  </si>
  <si>
    <t>01.06 Alte sporuri</t>
  </si>
  <si>
    <t>01.07 Ore suplimentare</t>
  </si>
  <si>
    <t>01.08 Fond de premii</t>
  </si>
  <si>
    <t>din care: premiul anual:</t>
  </si>
  <si>
    <t>01.09 Prima de vacanta</t>
  </si>
  <si>
    <t>01.13 Indemnizatii de delegare</t>
  </si>
  <si>
    <t>01.14 Indemnizatii de detasare</t>
  </si>
  <si>
    <t>01.30 Alte drepturi salariale</t>
  </si>
  <si>
    <t>10.03 Contributii</t>
  </si>
  <si>
    <t>03.01 CASS</t>
  </si>
  <si>
    <t>03.02 Asigurari de somaj</t>
  </si>
  <si>
    <t>03.03 Asigurari de sanatate</t>
  </si>
  <si>
    <t>03.04 Asig de accidente si boli prof</t>
  </si>
  <si>
    <t>Întocmit,</t>
  </si>
  <si>
    <t>…………………………………………</t>
  </si>
  <si>
    <t>Şef serviciu,</t>
  </si>
  <si>
    <t>…………………………….</t>
  </si>
  <si>
    <t>DENUMIRE ARTICOL BUGETAR</t>
  </si>
  <si>
    <t>SUMA</t>
  </si>
  <si>
    <t>ALBA</t>
  </si>
  <si>
    <t>ARAD</t>
  </si>
  <si>
    <t>APM</t>
  </si>
  <si>
    <t>ARPM</t>
  </si>
  <si>
    <t>PITESTI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</si>
  <si>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</si>
  <si>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</si>
  <si>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</si>
  <si>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</si>
  <si>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</si>
  <si>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</si>
  <si>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</si>
  <si>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</si>
  <si>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</si>
  <si>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</si>
  <si>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</si>
  <si>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</si>
  <si>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</si>
  <si>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CRAIOVA</t>
  </si>
  <si>
    <t>GALATI</t>
  </si>
  <si>
    <t>GIURGIU</t>
  </si>
  <si>
    <t>GORJ</t>
  </si>
  <si>
    <t>HARGHITA</t>
  </si>
  <si>
    <t>HUNEDOARA</t>
  </si>
  <si>
    <t>IALOMITA</t>
  </si>
  <si>
    <t>IASI</t>
  </si>
  <si>
    <t>MARAM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</si>
  <si>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</si>
  <si>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</si>
  <si>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</si>
  <si>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</si>
  <si>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</si>
  <si>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</si>
  <si>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</si>
  <si>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</si>
  <si>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</si>
  <si>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</si>
  <si>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</si>
  <si>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</si>
  <si>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</si>
  <si>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</si>
  <si>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</si>
  <si>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</t>
  </si>
  <si>
    <t>ILFOV</t>
  </si>
  <si>
    <t>ARGES</t>
  </si>
  <si>
    <t>ANPM</t>
  </si>
  <si>
    <t>DOLJ</t>
  </si>
  <si>
    <t>Director DBFA,</t>
  </si>
  <si>
    <t>03.06 Contrib pt concedii si indemnizatii</t>
  </si>
  <si>
    <t>01.12 Indemn platite unor pers. din afara unitatii</t>
  </si>
  <si>
    <t>01.03 Indemnizatii de conducere</t>
  </si>
  <si>
    <t xml:space="preserve">                                            SITUATIA</t>
  </si>
  <si>
    <t xml:space="preserve">            - lei -</t>
  </si>
  <si>
    <t>APM ALBA</t>
  </si>
  <si>
    <t>APM ARAD</t>
  </si>
  <si>
    <t>ARPM PITESTI</t>
  </si>
  <si>
    <t>ARPM BACAU</t>
  </si>
  <si>
    <t>APM BIHOR</t>
  </si>
  <si>
    <t>APM BISTRITA</t>
  </si>
  <si>
    <t>APM BOTOSANI</t>
  </si>
  <si>
    <t>APM BRASOV</t>
  </si>
  <si>
    <t>APM BRAILA</t>
  </si>
  <si>
    <t>APM BUZAU</t>
  </si>
  <si>
    <t>APM CARAS</t>
  </si>
  <si>
    <t>APM CALARASI</t>
  </si>
  <si>
    <t>ARPM CLUJ</t>
  </si>
  <si>
    <t>APM CONSTANTA</t>
  </si>
  <si>
    <t>APM COVASNA</t>
  </si>
  <si>
    <t>ARPM GALATI</t>
  </si>
  <si>
    <t>APM GIURGIU</t>
  </si>
  <si>
    <t>APM GORJ</t>
  </si>
  <si>
    <t>APM HARGHITA</t>
  </si>
  <si>
    <t>APM HUNEDOARA</t>
  </si>
  <si>
    <t>APM IALOMITA</t>
  </si>
  <si>
    <t>APM IASI</t>
  </si>
  <si>
    <t>APM MARAMURES</t>
  </si>
  <si>
    <t>APM MEHEDINTI</t>
  </si>
  <si>
    <t>APM MURES</t>
  </si>
  <si>
    <t>APM NEAMT</t>
  </si>
  <si>
    <t>APM OLT</t>
  </si>
  <si>
    <t>APM PRAHOVA</t>
  </si>
  <si>
    <t>APM SATU MARE</t>
  </si>
  <si>
    <t>APM SALAJ</t>
  </si>
  <si>
    <t>ARPM SIBIU</t>
  </si>
  <si>
    <t>APM SUCEAVA</t>
  </si>
  <si>
    <t>APM TELEORMAN</t>
  </si>
  <si>
    <t>ARPM TIMIS</t>
  </si>
  <si>
    <t>APM TULCEA</t>
  </si>
  <si>
    <t>APM VASLUI</t>
  </si>
  <si>
    <t>APM VALCEA</t>
  </si>
  <si>
    <t>APM VRANCEA</t>
  </si>
  <si>
    <t>ARPM BUCURESTI</t>
  </si>
  <si>
    <t>APM ILFOV</t>
  </si>
  <si>
    <t>APM ARGES</t>
  </si>
  <si>
    <t>APM BACAU</t>
  </si>
  <si>
    <t>APM DOLJ</t>
  </si>
  <si>
    <t>APM SIBIU</t>
  </si>
  <si>
    <t>APM GALATI</t>
  </si>
  <si>
    <t>APM TIMIS</t>
  </si>
  <si>
    <t xml:space="preserve">MINISTERUL MEDIULUI </t>
  </si>
  <si>
    <t xml:space="preserve">           Cheltuielilor preliminate pe luna   IANUARIE 2010</t>
  </si>
  <si>
    <t xml:space="preserve">           Cheltuielilor preliminate pe luna FEBRUARIE 2010</t>
  </si>
  <si>
    <t xml:space="preserve">DBFA </t>
  </si>
  <si>
    <t>NR.CRT</t>
  </si>
  <si>
    <t>UNITATE</t>
  </si>
  <si>
    <t xml:space="preserve">Credite necesare </t>
  </si>
  <si>
    <t>Disponibil</t>
  </si>
  <si>
    <t xml:space="preserve">Credite care vor fi deschise </t>
  </si>
  <si>
    <t>APM DIMBOVITA</t>
  </si>
  <si>
    <t>ARPM DOLJ</t>
  </si>
  <si>
    <t>ANPM BUCURESTI</t>
  </si>
  <si>
    <t>APM BUCURESTI</t>
  </si>
  <si>
    <t>APM CLUJ</t>
  </si>
  <si>
    <t xml:space="preserve">Total </t>
  </si>
  <si>
    <t>Deschideri FEBRUARIE 2010</t>
  </si>
  <si>
    <t>Şef Birou</t>
  </si>
  <si>
    <t>Lavinia SUCIU</t>
  </si>
  <si>
    <t>Raisa Cristina ENE</t>
  </si>
  <si>
    <t>MINISTERUL MEDIULUI SI PADURILOR</t>
  </si>
  <si>
    <t xml:space="preserve">           Cheltuielilor preliminate pe luna MARTIE 2010</t>
  </si>
  <si>
    <t>Deschideri martie 2010</t>
  </si>
  <si>
    <t>Nr. Înregistrare 370 / 24.02.2010</t>
  </si>
  <si>
    <t>Cristina Raisa ENE</t>
  </si>
  <si>
    <t>Gabriel GERU</t>
  </si>
  <si>
    <t>modificat</t>
  </si>
  <si>
    <t>modificat din 05 trecut in 06</t>
  </si>
  <si>
    <t xml:space="preserve">           Cheltuielilor preliminate pe luna APRILIE 2010</t>
  </si>
  <si>
    <t xml:space="preserve">    Întocmit,</t>
  </si>
  <si>
    <t xml:space="preserve">  Şef serviciu,</t>
  </si>
  <si>
    <t xml:space="preserve">Nr. </t>
  </si>
  <si>
    <t>10.01.05 mar</t>
  </si>
  <si>
    <t>10.01.06 mar</t>
  </si>
  <si>
    <t xml:space="preserve">dif </t>
  </si>
  <si>
    <t xml:space="preserve">           Cheltuielilor preliminate pe luna MAI 2010</t>
  </si>
  <si>
    <t>Deschideri MAI 2010</t>
  </si>
  <si>
    <t>MARTIE</t>
  </si>
  <si>
    <t>APRILIE</t>
  </si>
  <si>
    <t>IANUARIE</t>
  </si>
  <si>
    <t>FEBRUARIE</t>
  </si>
  <si>
    <t>MAI</t>
  </si>
  <si>
    <t>NECESAR 10.01.05</t>
  </si>
  <si>
    <t>total</t>
  </si>
  <si>
    <t>anpm</t>
  </si>
  <si>
    <t>arpm, apm</t>
  </si>
  <si>
    <t>IUNIE</t>
  </si>
  <si>
    <t>Deschideri IUNIE 2010</t>
  </si>
  <si>
    <t xml:space="preserve">           Cheltuielilor preliminate pe luna IUNIE 2010</t>
  </si>
  <si>
    <t>Deschideri IUNIE 10.01.09</t>
  </si>
  <si>
    <t>Difernta buget / necesar solicitat</t>
  </si>
  <si>
    <t>Ian-Mai</t>
  </si>
  <si>
    <t>Solicitat</t>
  </si>
  <si>
    <t>Deschideri IULIE 2010</t>
  </si>
  <si>
    <t xml:space="preserve">           Cheltuielilor preliminate pe luna IULIE 2010</t>
  </si>
  <si>
    <t>Deschideri AUGUST 2010</t>
  </si>
  <si>
    <t xml:space="preserve">           Cheltuielilor preliminate pe luna AUGUST 2010</t>
  </si>
  <si>
    <t xml:space="preserve">  Şef Birou</t>
  </si>
  <si>
    <t xml:space="preserve"> </t>
  </si>
  <si>
    <r>
      <t xml:space="preserve">01.03 Indemnizatii de conducere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</si>
  <si>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01.03 Indemnizatii de conducere </t>
    </r>
    <r>
      <rPr>
        <b/>
        <sz val="12"/>
        <rFont val="Arial"/>
        <family val="2"/>
      </rPr>
      <t>iunie</t>
    </r>
  </si>
  <si>
    <r>
      <t>01.03 Indemnizatii de conducere</t>
    </r>
    <r>
      <rPr>
        <b/>
        <sz val="12"/>
        <rFont val="Arial"/>
        <family val="2"/>
      </rPr>
      <t xml:space="preserve"> mai</t>
    </r>
  </si>
  <si>
    <r>
      <t xml:space="preserve">01.03 Indemnizatii de conducere </t>
    </r>
    <r>
      <rPr>
        <b/>
        <sz val="12"/>
        <rFont val="Arial"/>
        <family val="2"/>
      </rPr>
      <t>aprilie</t>
    </r>
  </si>
  <si>
    <r>
      <t xml:space="preserve">01.03 Indemnizatii de conducere </t>
    </r>
    <r>
      <rPr>
        <b/>
        <sz val="12"/>
        <rFont val="Arial"/>
        <family val="2"/>
      </rPr>
      <t>martie</t>
    </r>
  </si>
  <si>
    <r>
      <t xml:space="preserve">01.03 Indemnizatii de conducere </t>
    </r>
    <r>
      <rPr>
        <b/>
        <sz val="12"/>
        <rFont val="Arial"/>
        <family val="2"/>
      </rPr>
      <t>februarie</t>
    </r>
  </si>
  <si>
    <r>
      <t xml:space="preserve">01.03 Indemnizatii de conducere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</si>
  <si>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iulie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</si>
  <si>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iunie</t>
    </r>
    <r>
      <rPr>
        <sz val="12"/>
        <rFont val="Arial"/>
        <family val="0"/>
      </rPr>
      <t xml:space="preserve"> </t>
    </r>
  </si>
  <si>
    <r>
      <t xml:space="preserve">01.06 Alte sporuri </t>
    </r>
    <r>
      <rPr>
        <b/>
        <sz val="12"/>
        <rFont val="Arial"/>
        <family val="2"/>
      </rPr>
      <t>aprilie</t>
    </r>
  </si>
  <si>
    <r>
      <t xml:space="preserve">01.06 Alte sporuri </t>
    </r>
    <r>
      <rPr>
        <b/>
        <sz val="12"/>
        <rFont val="Arial"/>
        <family val="2"/>
      </rPr>
      <t>martie</t>
    </r>
  </si>
  <si>
    <r>
      <t xml:space="preserve">01.06 Alte sporuri </t>
    </r>
    <r>
      <rPr>
        <b/>
        <sz val="12"/>
        <rFont val="Arial"/>
        <family val="2"/>
      </rPr>
      <t>februarie</t>
    </r>
  </si>
  <si>
    <r>
      <t xml:space="preserve">01.06 Alte sporuri </t>
    </r>
    <r>
      <rPr>
        <b/>
        <sz val="12"/>
        <rFont val="Arial"/>
        <family val="2"/>
      </rPr>
      <t>ianuarie</t>
    </r>
  </si>
  <si>
    <r>
      <t xml:space="preserve">01.06 Alte sporuri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</si>
  <si>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august</t>
    </r>
  </si>
  <si>
    <r>
      <t xml:space="preserve">01.05 Spor pentru conditii munca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</si>
  <si>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august</t>
    </r>
  </si>
  <si>
    <r>
      <t xml:space="preserve">01.13 Indemnizatii de delegare </t>
    </r>
    <r>
      <rPr>
        <b/>
        <sz val="12"/>
        <rFont val="Arial"/>
        <family val="2"/>
      </rPr>
      <t>august</t>
    </r>
  </si>
  <si>
    <r>
      <t xml:space="preserve">01.01 Salarii de baza </t>
    </r>
    <r>
      <rPr>
        <b/>
        <sz val="12"/>
        <rFont val="Arial"/>
        <family val="2"/>
      </rPr>
      <t>iunie</t>
    </r>
  </si>
  <si>
    <r>
      <t xml:space="preserve">01.01 Salarii de baza </t>
    </r>
    <r>
      <rPr>
        <b/>
        <sz val="12"/>
        <rFont val="Arial"/>
        <family val="2"/>
      </rPr>
      <t>mai</t>
    </r>
  </si>
  <si>
    <r>
      <t xml:space="preserve">01.01 Salarii de baza </t>
    </r>
    <r>
      <rPr>
        <b/>
        <sz val="12"/>
        <rFont val="Arial"/>
        <family val="2"/>
      </rPr>
      <t>aprilie</t>
    </r>
  </si>
  <si>
    <r>
      <t xml:space="preserve">01.01 Salarii de baza </t>
    </r>
    <r>
      <rPr>
        <b/>
        <sz val="12"/>
        <rFont val="Arial"/>
        <family val="2"/>
      </rPr>
      <t>martie</t>
    </r>
  </si>
  <si>
    <r>
      <t xml:space="preserve">01.01 Salarii de baza </t>
    </r>
    <r>
      <rPr>
        <b/>
        <sz val="12"/>
        <rFont val="Arial"/>
        <family val="2"/>
      </rPr>
      <t>februarie</t>
    </r>
  </si>
  <si>
    <r>
      <t xml:space="preserve">01.01 Salarii de baza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</si>
  <si>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ianuarie</t>
    </r>
  </si>
  <si>
    <r>
      <t xml:space="preserve">01.09 Prima de vacanta </t>
    </r>
    <r>
      <rPr>
        <b/>
        <sz val="12"/>
        <rFont val="Arial"/>
        <family val="2"/>
      </rPr>
      <t>februarie</t>
    </r>
  </si>
  <si>
    <r>
      <t xml:space="preserve">01.09 Prima de vacanta </t>
    </r>
    <r>
      <rPr>
        <b/>
        <sz val="12"/>
        <rFont val="Arial"/>
        <family val="2"/>
      </rPr>
      <t>martie</t>
    </r>
  </si>
  <si>
    <r>
      <t xml:space="preserve">01.09 Prima de vacanta </t>
    </r>
    <r>
      <rPr>
        <b/>
        <sz val="12"/>
        <rFont val="Arial"/>
        <family val="2"/>
      </rPr>
      <t>aprilie</t>
    </r>
  </si>
  <si>
    <r>
      <t xml:space="preserve">01.09 Prima de vacanta </t>
    </r>
    <r>
      <rPr>
        <b/>
        <sz val="12"/>
        <rFont val="Arial"/>
        <family val="2"/>
      </rPr>
      <t>mai</t>
    </r>
  </si>
  <si>
    <r>
      <t xml:space="preserve">01.09 Prima de vacanta </t>
    </r>
    <r>
      <rPr>
        <b/>
        <sz val="12"/>
        <rFont val="Arial"/>
        <family val="2"/>
      </rPr>
      <t>iunie</t>
    </r>
  </si>
  <si>
    <r>
      <t xml:space="preserve">01.09 Prima de vacanta </t>
    </r>
    <r>
      <rPr>
        <b/>
        <sz val="12"/>
        <rFont val="Arial"/>
        <family val="2"/>
      </rPr>
      <t>iulie</t>
    </r>
  </si>
  <si>
    <r>
      <t>01.04 Spor de vechime i</t>
    </r>
    <r>
      <rPr>
        <b/>
        <sz val="12"/>
        <rFont val="Arial"/>
        <family val="2"/>
      </rPr>
      <t>anuarie</t>
    </r>
  </si>
  <si>
    <r>
      <t xml:space="preserve">01.04 Spor de vechime </t>
    </r>
    <r>
      <rPr>
        <b/>
        <sz val="12"/>
        <rFont val="Arial"/>
        <family val="2"/>
      </rPr>
      <t>februarie</t>
    </r>
  </si>
  <si>
    <r>
      <t xml:space="preserve">01.04 Spor de vechime </t>
    </r>
    <r>
      <rPr>
        <b/>
        <sz val="12"/>
        <rFont val="Arial"/>
        <family val="2"/>
      </rPr>
      <t>martie</t>
    </r>
  </si>
  <si>
    <r>
      <t xml:space="preserve">01.04 Spor de vechime </t>
    </r>
    <r>
      <rPr>
        <b/>
        <sz val="12"/>
        <rFont val="Arial"/>
        <family val="2"/>
      </rPr>
      <t>aprilie</t>
    </r>
  </si>
  <si>
    <r>
      <t xml:space="preserve">01.04 Spor de vechime </t>
    </r>
    <r>
      <rPr>
        <b/>
        <sz val="12"/>
        <rFont val="Arial"/>
        <family val="2"/>
      </rPr>
      <t>mai</t>
    </r>
  </si>
  <si>
    <r>
      <t xml:space="preserve">01.04 Spor de vechime </t>
    </r>
    <r>
      <rPr>
        <b/>
        <sz val="12"/>
        <rFont val="Arial"/>
        <family val="2"/>
      </rPr>
      <t>iunie</t>
    </r>
  </si>
  <si>
    <r>
      <t xml:space="preserve">01.04 Spor de vechime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</si>
  <si>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ianuarie</t>
    </r>
  </si>
  <si>
    <r>
      <t xml:space="preserve">01.13 Indemnizatii de delegare </t>
    </r>
    <r>
      <rPr>
        <b/>
        <sz val="12"/>
        <rFont val="Arial"/>
        <family val="2"/>
      </rPr>
      <t>februarie</t>
    </r>
  </si>
  <si>
    <r>
      <t xml:space="preserve">01.13 Indemnizatii de delegare </t>
    </r>
    <r>
      <rPr>
        <b/>
        <sz val="12"/>
        <rFont val="Arial"/>
        <family val="2"/>
      </rPr>
      <t>martie</t>
    </r>
  </si>
  <si>
    <r>
      <t xml:space="preserve">01.13 Indemnizatii de delegare </t>
    </r>
    <r>
      <rPr>
        <b/>
        <sz val="12"/>
        <rFont val="Arial"/>
        <family val="2"/>
      </rPr>
      <t>aprilie</t>
    </r>
  </si>
  <si>
    <r>
      <t xml:space="preserve">01.13 Indemnizatii de delegare </t>
    </r>
    <r>
      <rPr>
        <b/>
        <sz val="12"/>
        <rFont val="Arial"/>
        <family val="2"/>
      </rPr>
      <t>mai</t>
    </r>
  </si>
  <si>
    <r>
      <t xml:space="preserve">01.13 Indemnizatii de delegare </t>
    </r>
    <r>
      <rPr>
        <b/>
        <sz val="12"/>
        <rFont val="Arial"/>
        <family val="2"/>
      </rPr>
      <t>iunie</t>
    </r>
  </si>
  <si>
    <r>
      <t xml:space="preserve">01.05 Spor pentru conditii munca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</si>
  <si>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februarie</t>
    </r>
  </si>
  <si>
    <r>
      <t xml:space="preserve">01.05 Spor pentru conditii munca </t>
    </r>
    <r>
      <rPr>
        <b/>
        <sz val="12"/>
        <rFont val="Arial"/>
        <family val="2"/>
      </rPr>
      <t>martie</t>
    </r>
  </si>
  <si>
    <r>
      <t xml:space="preserve">01.05 Spor pentru conditii munca </t>
    </r>
    <r>
      <rPr>
        <b/>
        <sz val="12"/>
        <rFont val="Arial"/>
        <family val="2"/>
      </rPr>
      <t>aprilie</t>
    </r>
  </si>
  <si>
    <r>
      <t xml:space="preserve">01.05 Spor pentru conditii munca </t>
    </r>
    <r>
      <rPr>
        <b/>
        <sz val="12"/>
        <rFont val="Arial"/>
        <family val="2"/>
      </rPr>
      <t>mai</t>
    </r>
  </si>
  <si>
    <r>
      <t xml:space="preserve">01.05 Spor pentru conditii munca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</si>
  <si>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ianuarie</t>
    </r>
  </si>
  <si>
    <r>
      <t xml:space="preserve">03.01 CASS </t>
    </r>
    <r>
      <rPr>
        <b/>
        <sz val="12"/>
        <rFont val="Arial"/>
        <family val="2"/>
      </rPr>
      <t>februarie</t>
    </r>
  </si>
  <si>
    <r>
      <t xml:space="preserve">03.01 CASS </t>
    </r>
    <r>
      <rPr>
        <b/>
        <sz val="12"/>
        <rFont val="Arial"/>
        <family val="2"/>
      </rPr>
      <t>martie</t>
    </r>
  </si>
  <si>
    <r>
      <t xml:space="preserve">03.01 CASS </t>
    </r>
    <r>
      <rPr>
        <b/>
        <sz val="12"/>
        <rFont val="Arial"/>
        <family val="2"/>
      </rPr>
      <t>aprilie</t>
    </r>
  </si>
  <si>
    <r>
      <t xml:space="preserve">03.01 CASS </t>
    </r>
    <r>
      <rPr>
        <b/>
        <sz val="12"/>
        <rFont val="Arial"/>
        <family val="2"/>
      </rPr>
      <t>mai</t>
    </r>
  </si>
  <si>
    <r>
      <t xml:space="preserve">03.01 CASS </t>
    </r>
    <r>
      <rPr>
        <b/>
        <sz val="12"/>
        <rFont val="Arial"/>
        <family val="2"/>
      </rPr>
      <t>iunie</t>
    </r>
  </si>
  <si>
    <r>
      <t xml:space="preserve">03.01 CASS </t>
    </r>
    <r>
      <rPr>
        <b/>
        <sz val="12"/>
        <rFont val="Arial"/>
        <family val="2"/>
      </rPr>
      <t>iulie</t>
    </r>
  </si>
  <si>
    <r>
      <t xml:space="preserve">03.02 Asigurari de somaj </t>
    </r>
    <r>
      <rPr>
        <b/>
        <sz val="12"/>
        <rFont val="Arial"/>
        <family val="2"/>
      </rPr>
      <t>ianuarie</t>
    </r>
  </si>
  <si>
    <r>
      <t xml:space="preserve">03.02 Asigurari de somaj </t>
    </r>
    <r>
      <rPr>
        <b/>
        <sz val="12"/>
        <rFont val="Arial"/>
        <family val="2"/>
      </rPr>
      <t>februarie</t>
    </r>
  </si>
  <si>
    <r>
      <t xml:space="preserve">03.02 Asigurari de somaj </t>
    </r>
    <r>
      <rPr>
        <b/>
        <sz val="12"/>
        <rFont val="Arial"/>
        <family val="2"/>
      </rPr>
      <t>martie</t>
    </r>
  </si>
  <si>
    <r>
      <t xml:space="preserve">03.02 Asigurari de somaj </t>
    </r>
    <r>
      <rPr>
        <b/>
        <sz val="12"/>
        <rFont val="Arial"/>
        <family val="2"/>
      </rPr>
      <t>aprilie</t>
    </r>
  </si>
  <si>
    <r>
      <t xml:space="preserve">03.02 Asigurari de somaj </t>
    </r>
    <r>
      <rPr>
        <b/>
        <sz val="12"/>
        <rFont val="Arial"/>
        <family val="2"/>
      </rPr>
      <t>mai</t>
    </r>
  </si>
  <si>
    <r>
      <t xml:space="preserve">03.02 Asigurari de somaj </t>
    </r>
    <r>
      <rPr>
        <b/>
        <sz val="12"/>
        <rFont val="Arial"/>
        <family val="2"/>
      </rPr>
      <t>iunie</t>
    </r>
  </si>
  <si>
    <r>
      <t xml:space="preserve">03.02 Asigurari de somaj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</si>
  <si>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ianuarie</t>
    </r>
  </si>
  <si>
    <r>
      <t xml:space="preserve">03.03 Asigurari de sanatate </t>
    </r>
    <r>
      <rPr>
        <b/>
        <sz val="12"/>
        <rFont val="Arial"/>
        <family val="2"/>
      </rPr>
      <t>februarie</t>
    </r>
  </si>
  <si>
    <r>
      <t xml:space="preserve">03.03 Asigurari de sanatate </t>
    </r>
    <r>
      <rPr>
        <b/>
        <sz val="12"/>
        <rFont val="Arial"/>
        <family val="2"/>
      </rPr>
      <t>martie</t>
    </r>
  </si>
  <si>
    <r>
      <t xml:space="preserve">03.03 Asigurari de sanatate </t>
    </r>
    <r>
      <rPr>
        <b/>
        <sz val="12"/>
        <rFont val="Arial"/>
        <family val="2"/>
      </rPr>
      <t>aprilie</t>
    </r>
  </si>
  <si>
    <r>
      <t xml:space="preserve">03.03 Asigurari de sanatate </t>
    </r>
    <r>
      <rPr>
        <b/>
        <sz val="12"/>
        <rFont val="Arial"/>
        <family val="2"/>
      </rPr>
      <t>mai</t>
    </r>
  </si>
  <si>
    <r>
      <t xml:space="preserve">03.03 Asigurari de sanatate </t>
    </r>
    <r>
      <rPr>
        <b/>
        <sz val="12"/>
        <rFont val="Arial"/>
        <family val="2"/>
      </rPr>
      <t>iunie</t>
    </r>
  </si>
  <si>
    <r>
      <t xml:space="preserve">03.03 Asigurari de sanatate </t>
    </r>
    <r>
      <rPr>
        <b/>
        <sz val="12"/>
        <rFont val="Arial"/>
        <family val="2"/>
      </rPr>
      <t>iulie</t>
    </r>
  </si>
  <si>
    <r>
      <t xml:space="preserve">03.03 Asigurari de sanatate </t>
    </r>
    <r>
      <rPr>
        <b/>
        <sz val="12"/>
        <rFont val="Arial"/>
        <family val="2"/>
      </rPr>
      <t>august</t>
    </r>
  </si>
  <si>
    <r>
      <t xml:space="preserve">03.04 Asig de accidente si boli prof </t>
    </r>
    <r>
      <rPr>
        <b/>
        <sz val="12"/>
        <rFont val="Arial"/>
        <family val="2"/>
      </rPr>
      <t>ianuarie</t>
    </r>
  </si>
  <si>
    <r>
      <t xml:space="preserve">03.04 Asig de accidente si boli prof </t>
    </r>
    <r>
      <rPr>
        <b/>
        <sz val="12"/>
        <rFont val="Arial"/>
        <family val="2"/>
      </rPr>
      <t>februarie</t>
    </r>
  </si>
  <si>
    <r>
      <t xml:space="preserve">03.04 Asig de accidente si boli prof </t>
    </r>
    <r>
      <rPr>
        <b/>
        <sz val="12"/>
        <rFont val="Arial"/>
        <family val="2"/>
      </rPr>
      <t>martie</t>
    </r>
  </si>
  <si>
    <r>
      <t xml:space="preserve">03.04 Asig de accidente si boli prof </t>
    </r>
    <r>
      <rPr>
        <b/>
        <sz val="12"/>
        <rFont val="Arial"/>
        <family val="2"/>
      </rPr>
      <t>aprilie</t>
    </r>
  </si>
  <si>
    <r>
      <t xml:space="preserve">03.04 Asig de accidente si boli prof </t>
    </r>
    <r>
      <rPr>
        <b/>
        <sz val="12"/>
        <rFont val="Arial"/>
        <family val="2"/>
      </rPr>
      <t>mai</t>
    </r>
  </si>
  <si>
    <r>
      <t xml:space="preserve">03.04 Asig de accidente si boli prof </t>
    </r>
    <r>
      <rPr>
        <b/>
        <sz val="12"/>
        <rFont val="Arial"/>
        <family val="2"/>
      </rPr>
      <t>iunie</t>
    </r>
  </si>
  <si>
    <r>
      <t xml:space="preserve">03.04 Asig de accidente si boli prof </t>
    </r>
    <r>
      <rPr>
        <b/>
        <sz val="12"/>
        <rFont val="Arial"/>
        <family val="2"/>
      </rPr>
      <t>iulie</t>
    </r>
  </si>
  <si>
    <r>
      <t xml:space="preserve">03.04 Asig de accidente si boli prof </t>
    </r>
    <r>
      <rPr>
        <b/>
        <sz val="12"/>
        <rFont val="Arial"/>
        <family val="2"/>
      </rPr>
      <t>august</t>
    </r>
  </si>
  <si>
    <r>
      <t xml:space="preserve">03.06 Contrib pt concedii si indemnizatii </t>
    </r>
    <r>
      <rPr>
        <b/>
        <sz val="12"/>
        <rFont val="Arial"/>
        <family val="2"/>
      </rPr>
      <t>februarie</t>
    </r>
  </si>
  <si>
    <r>
      <t xml:space="preserve">03.06 Contrib pt concedii si indemnizatii </t>
    </r>
    <r>
      <rPr>
        <b/>
        <sz val="12"/>
        <rFont val="Arial"/>
        <family val="2"/>
      </rPr>
      <t>aprilie</t>
    </r>
  </si>
  <si>
    <r>
      <t xml:space="preserve">03.06 Contrib pt concedii si indemnizatii </t>
    </r>
    <r>
      <rPr>
        <b/>
        <sz val="12"/>
        <rFont val="Arial"/>
        <family val="2"/>
      </rPr>
      <t>mai</t>
    </r>
  </si>
  <si>
    <r>
      <t xml:space="preserve">03.06 Contrib pt concedii si indemnizatii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</si>
  <si>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iulie</t>
    </r>
  </si>
  <si>
    <r>
      <t xml:space="preserve">03.06 Contrib pt concedii si indemnizatii </t>
    </r>
    <r>
      <rPr>
        <b/>
        <sz val="12"/>
        <rFont val="Arial"/>
        <family val="2"/>
      </rPr>
      <t>august</t>
    </r>
  </si>
  <si>
    <t>10.03 Contributii TOTAL</t>
  </si>
  <si>
    <t>bun</t>
  </si>
  <si>
    <t xml:space="preserve">           Cheltuielilor preliminate</t>
  </si>
  <si>
    <r>
      <t xml:space="preserve">01.30 Alte drepturi salariale </t>
    </r>
    <r>
      <rPr>
        <b/>
        <sz val="12"/>
        <rFont val="Arial"/>
        <family val="2"/>
      </rPr>
      <t>martie</t>
    </r>
  </si>
  <si>
    <r>
      <t xml:space="preserve">01.30 Alte drepturi salariale </t>
    </r>
    <r>
      <rPr>
        <b/>
        <sz val="12"/>
        <rFont val="Arial"/>
        <family val="2"/>
      </rPr>
      <t>ianuarie</t>
    </r>
  </si>
  <si>
    <r>
      <t xml:space="preserve">01.30 Alte drepturi salariale </t>
    </r>
    <r>
      <rPr>
        <b/>
        <sz val="12"/>
        <rFont val="Arial"/>
        <family val="2"/>
      </rPr>
      <t>iulie</t>
    </r>
  </si>
  <si>
    <r>
      <t xml:space="preserve">01.30 Alte drepturi salariale </t>
    </r>
    <r>
      <rPr>
        <b/>
        <sz val="12"/>
        <rFont val="Arial"/>
        <family val="2"/>
      </rPr>
      <t>februarie</t>
    </r>
  </si>
  <si>
    <r>
      <t xml:space="preserve">01.30 Alte drepturi salariale </t>
    </r>
    <r>
      <rPr>
        <b/>
        <sz val="12"/>
        <rFont val="Arial"/>
        <family val="2"/>
      </rPr>
      <t>aprilie</t>
    </r>
  </si>
  <si>
    <r>
      <t xml:space="preserve">01.30 Alte drepturi salariale </t>
    </r>
    <r>
      <rPr>
        <b/>
        <sz val="12"/>
        <rFont val="Arial"/>
        <family val="2"/>
      </rPr>
      <t>iunie</t>
    </r>
  </si>
  <si>
    <r>
      <t xml:space="preserve">01.12 Indemn platite unor pers. din afara unitatii </t>
    </r>
    <r>
      <rPr>
        <b/>
        <sz val="12"/>
        <rFont val="Arial"/>
        <family val="2"/>
      </rPr>
      <t>martie</t>
    </r>
  </si>
  <si>
    <r>
      <t xml:space="preserve">01.12 Indemn platite unor pers. din afara unitatii </t>
    </r>
    <r>
      <rPr>
        <b/>
        <sz val="12"/>
        <rFont val="Arial"/>
        <family val="2"/>
      </rPr>
      <t>aprilie</t>
    </r>
  </si>
  <si>
    <r>
      <t xml:space="preserve">01.12 Indemn platite unor pers. din afara unitatii </t>
    </r>
    <r>
      <rPr>
        <b/>
        <sz val="12"/>
        <rFont val="Arial"/>
        <family val="2"/>
      </rPr>
      <t>iunie</t>
    </r>
  </si>
  <si>
    <r>
      <t xml:space="preserve">03.06 Contrib pt concedii si indemnizatii </t>
    </r>
    <r>
      <rPr>
        <b/>
        <sz val="12"/>
        <rFont val="Arial"/>
        <family val="2"/>
      </rPr>
      <t>ianuarie</t>
    </r>
  </si>
  <si>
    <r>
      <t xml:space="preserve">01.05 Spor pentru conditii munca </t>
    </r>
    <r>
      <rPr>
        <b/>
        <sz val="12"/>
        <rFont val="Arial"/>
        <family val="2"/>
      </rPr>
      <t>iulie</t>
    </r>
  </si>
  <si>
    <r>
      <t xml:space="preserve">01.13 Indemnizatii de delegare </t>
    </r>
    <r>
      <rPr>
        <b/>
        <sz val="12"/>
        <rFont val="Arial"/>
        <family val="2"/>
      </rPr>
      <t>iulie</t>
    </r>
  </si>
  <si>
    <t>AUGUST</t>
  </si>
  <si>
    <t>IULIE</t>
  </si>
  <si>
    <t>APRILE</t>
  </si>
  <si>
    <t xml:space="preserve">MARTIE </t>
  </si>
  <si>
    <r>
      <t xml:space="preserve">01.01.01 Salarii de baza </t>
    </r>
    <r>
      <rPr>
        <b/>
        <sz val="12"/>
        <rFont val="Arial"/>
        <family val="2"/>
      </rPr>
      <t>august</t>
    </r>
  </si>
  <si>
    <r>
      <t xml:space="preserve">10.01.03 Indemnizatii de conducere </t>
    </r>
    <r>
      <rPr>
        <b/>
        <sz val="12"/>
        <rFont val="Arial"/>
        <family val="2"/>
      </rPr>
      <t>august</t>
    </r>
  </si>
  <si>
    <t>Total 01.01.01</t>
  </si>
  <si>
    <t xml:space="preserve">Total 10.01.03 </t>
  </si>
  <si>
    <t xml:space="preserve">Total 10.01.04 </t>
  </si>
  <si>
    <t>Total 10.01.05</t>
  </si>
  <si>
    <t xml:space="preserve">Total 10.01.06 </t>
  </si>
  <si>
    <t>Total 10.01.09</t>
  </si>
  <si>
    <t>Total 10.01.12</t>
  </si>
  <si>
    <t>Total 10.01.13</t>
  </si>
  <si>
    <t>Total 10.01.30</t>
  </si>
  <si>
    <r>
      <t xml:space="preserve">10.03.01 CASS </t>
    </r>
    <r>
      <rPr>
        <b/>
        <sz val="12"/>
        <rFont val="Arial"/>
        <family val="2"/>
      </rPr>
      <t>august</t>
    </r>
  </si>
  <si>
    <t>Total 10.03.02</t>
  </si>
  <si>
    <r>
      <t xml:space="preserve">10.03.02 Asigurari de somaj </t>
    </r>
    <r>
      <rPr>
        <b/>
        <sz val="12"/>
        <rFont val="Arial"/>
        <family val="2"/>
      </rPr>
      <t>august</t>
    </r>
  </si>
  <si>
    <t>Total 10.03.03</t>
  </si>
  <si>
    <t>Total 10.03.04</t>
  </si>
  <si>
    <t>Total 10.03.06</t>
  </si>
  <si>
    <t>TOTAL 10 = 10.01 + 10.03</t>
  </si>
  <si>
    <r>
      <t xml:space="preserve">01.01 Salarii de baza </t>
    </r>
    <r>
      <rPr>
        <b/>
        <sz val="12"/>
        <rFont val="Arial"/>
        <family val="2"/>
      </rPr>
      <t>iulie</t>
    </r>
  </si>
  <si>
    <t>Total 10.01</t>
  </si>
  <si>
    <t>Total 10.03</t>
  </si>
  <si>
    <t>Total 10.03.01</t>
  </si>
  <si>
    <t>Credite suplimentate agentiilor</t>
  </si>
  <si>
    <t xml:space="preserve">           Cheltuielilor preliminate pe luna SEPTEMBRIE 2010</t>
  </si>
  <si>
    <t>SEPTEMBRIE</t>
  </si>
  <si>
    <r>
      <t xml:space="preserve">01.01 Salarii de baza </t>
    </r>
    <r>
      <rPr>
        <b/>
        <sz val="12"/>
        <rFont val="Arial"/>
        <family val="2"/>
      </rPr>
      <t>septembrie</t>
    </r>
  </si>
  <si>
    <r>
      <t xml:space="preserve">10.01.03 Indemnizatii de conducere </t>
    </r>
    <r>
      <rPr>
        <b/>
        <sz val="12"/>
        <rFont val="Arial"/>
        <family val="2"/>
      </rPr>
      <t>septembrie</t>
    </r>
  </si>
  <si>
    <r>
      <t xml:space="preserve">01.04 Spor de vechime </t>
    </r>
    <r>
      <rPr>
        <b/>
        <sz val="12"/>
        <rFont val="Arial"/>
        <family val="2"/>
      </rPr>
      <t>septembrie</t>
    </r>
  </si>
  <si>
    <r>
      <t xml:space="preserve">01.05 Spor pentru conditii munca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</si>
  <si>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septembrie</t>
    </r>
  </si>
  <si>
    <r>
      <t xml:space="preserve">01.06 Alte sporuri </t>
    </r>
    <r>
      <rPr>
        <b/>
        <sz val="12"/>
        <rFont val="Arial"/>
        <family val="2"/>
      </rPr>
      <t>august</t>
    </r>
  </si>
  <si>
    <r>
      <t xml:space="preserve">01.09 Prima de vacanta </t>
    </r>
    <r>
      <rPr>
        <b/>
        <sz val="12"/>
        <rFont val="Arial"/>
        <family val="2"/>
      </rPr>
      <t>septembrie</t>
    </r>
  </si>
  <si>
    <r>
      <t xml:space="preserve">01.13 Indemnizatii de delegare </t>
    </r>
    <r>
      <rPr>
        <b/>
        <sz val="12"/>
        <rFont val="Arial"/>
        <family val="2"/>
      </rPr>
      <t>septembrie</t>
    </r>
  </si>
  <si>
    <r>
      <t xml:space="preserve">01.30 Alte drepturi salariale </t>
    </r>
    <r>
      <rPr>
        <b/>
        <sz val="12"/>
        <rFont val="Arial"/>
        <family val="2"/>
      </rPr>
      <t>septembrie</t>
    </r>
  </si>
  <si>
    <r>
      <t xml:space="preserve">03.06 Contrib pt concedii si indemnizatii </t>
    </r>
    <r>
      <rPr>
        <b/>
        <sz val="12"/>
        <rFont val="Arial"/>
        <family val="2"/>
      </rPr>
      <t>septembrie</t>
    </r>
  </si>
  <si>
    <r>
      <t xml:space="preserve">03.04 Asig de accidente si boli prof </t>
    </r>
    <r>
      <rPr>
        <b/>
        <sz val="12"/>
        <rFont val="Arial"/>
        <family val="2"/>
      </rPr>
      <t>septembrie</t>
    </r>
  </si>
  <si>
    <r>
      <t xml:space="preserve">03.03 Asigurari de sanatate </t>
    </r>
    <r>
      <rPr>
        <b/>
        <sz val="12"/>
        <rFont val="Arial"/>
        <family val="2"/>
      </rPr>
      <t>septembrie</t>
    </r>
  </si>
  <si>
    <r>
      <t xml:space="preserve">10.03.02 Asigurari de somaj </t>
    </r>
    <r>
      <rPr>
        <b/>
        <sz val="12"/>
        <rFont val="Arial"/>
        <family val="2"/>
      </rPr>
      <t>septembrie</t>
    </r>
  </si>
  <si>
    <r>
      <t xml:space="preserve">10.03.01 CASS </t>
    </r>
    <r>
      <rPr>
        <b/>
        <sz val="12"/>
        <rFont val="Arial"/>
        <family val="2"/>
      </rPr>
      <t>septembrie</t>
    </r>
  </si>
  <si>
    <r>
      <t xml:space="preserve">01.12 Indemn platite unor pers. din afara unitatii </t>
    </r>
    <r>
      <rPr>
        <b/>
        <sz val="12"/>
        <rFont val="Arial"/>
        <family val="2"/>
      </rPr>
      <t>septembrie</t>
    </r>
  </si>
  <si>
    <t>Deschideri SEPTEMBRIE 2010</t>
  </si>
  <si>
    <r>
      <t xml:space="preserve">03.01 CASS </t>
    </r>
    <r>
      <rPr>
        <b/>
        <sz val="12"/>
        <rFont val="Arial"/>
        <family val="2"/>
      </rPr>
      <t>13-lea</t>
    </r>
  </si>
  <si>
    <r>
      <t xml:space="preserve">03.02 Asigurari de somaj </t>
    </r>
    <r>
      <rPr>
        <b/>
        <sz val="12"/>
        <rFont val="Arial"/>
        <family val="2"/>
      </rPr>
      <t>13-lea</t>
    </r>
  </si>
  <si>
    <r>
      <t xml:space="preserve">03.03 Asigurari de sanatate </t>
    </r>
    <r>
      <rPr>
        <b/>
        <sz val="12"/>
        <rFont val="Arial"/>
        <family val="2"/>
      </rPr>
      <t>13-lea</t>
    </r>
  </si>
  <si>
    <r>
      <t xml:space="preserve">03.04 Asig de accidente si boli prof </t>
    </r>
    <r>
      <rPr>
        <b/>
        <sz val="12"/>
        <rFont val="Arial"/>
        <family val="2"/>
      </rPr>
      <t>13-lea</t>
    </r>
  </si>
  <si>
    <r>
      <t xml:space="preserve">03.06 Contrib pt concedii si indemnizatii </t>
    </r>
    <r>
      <rPr>
        <b/>
        <sz val="12"/>
        <rFont val="Arial"/>
        <family val="2"/>
      </rPr>
      <t>13-lea</t>
    </r>
  </si>
  <si>
    <t>13-lea</t>
  </si>
  <si>
    <t xml:space="preserve">           Cheltuielilor preliminate pe luna OCTOMBRIE 2010</t>
  </si>
  <si>
    <t>Deschideri OCTOMBRIE 2010</t>
  </si>
  <si>
    <t>OCTOMBRIE</t>
  </si>
  <si>
    <r>
      <t xml:space="preserve">01.01 Salarii de baza </t>
    </r>
    <r>
      <rPr>
        <b/>
        <sz val="12"/>
        <rFont val="Arial"/>
        <family val="2"/>
      </rPr>
      <t>octombrie</t>
    </r>
  </si>
  <si>
    <r>
      <t xml:space="preserve">10.01.03 Indemnizatii de conducere </t>
    </r>
    <r>
      <rPr>
        <b/>
        <sz val="12"/>
        <rFont val="Arial"/>
        <family val="2"/>
      </rPr>
      <t>octombrie</t>
    </r>
  </si>
  <si>
    <r>
      <t xml:space="preserve">01.04 Spor de vechime </t>
    </r>
    <r>
      <rPr>
        <b/>
        <sz val="12"/>
        <rFont val="Arial"/>
        <family val="2"/>
      </rPr>
      <t>octombrie</t>
    </r>
  </si>
  <si>
    <r>
      <t xml:space="preserve">01.05 Spor pentru conditii munca </t>
    </r>
    <r>
      <rPr>
        <b/>
        <sz val="12"/>
        <rFont val="Arial"/>
        <family val="2"/>
      </rPr>
      <t>octombrie</t>
    </r>
  </si>
  <si>
    <r>
      <t xml:space="preserve">01.06 Alte sporuri </t>
    </r>
    <r>
      <rPr>
        <b/>
        <sz val="12"/>
        <rFont val="Arial"/>
        <family val="2"/>
      </rPr>
      <t>octombrie</t>
    </r>
  </si>
  <si>
    <r>
      <t xml:space="preserve">01.09 Prima de vacanta </t>
    </r>
    <r>
      <rPr>
        <b/>
        <sz val="12"/>
        <rFont val="Arial"/>
        <family val="2"/>
      </rPr>
      <t>octombrie</t>
    </r>
  </si>
  <si>
    <r>
      <t xml:space="preserve">01.12 Indemn platite unor pers. din afara unitatii </t>
    </r>
    <r>
      <rPr>
        <b/>
        <sz val="12"/>
        <rFont val="Arial"/>
        <family val="2"/>
      </rPr>
      <t>octombrie</t>
    </r>
  </si>
  <si>
    <r>
      <t xml:space="preserve">01.13 Indemnizatii de delegare </t>
    </r>
    <r>
      <rPr>
        <b/>
        <sz val="12"/>
        <rFont val="Arial"/>
        <family val="2"/>
      </rPr>
      <t>octombrie</t>
    </r>
  </si>
  <si>
    <r>
      <t xml:space="preserve">01.30 Alte drepturi salariale </t>
    </r>
    <r>
      <rPr>
        <b/>
        <sz val="12"/>
        <rFont val="Arial"/>
        <family val="2"/>
      </rPr>
      <t>octombrie</t>
    </r>
  </si>
  <si>
    <r>
      <t xml:space="preserve">10.03.01 CASS </t>
    </r>
    <r>
      <rPr>
        <b/>
        <sz val="12"/>
        <rFont val="Arial"/>
        <family val="2"/>
      </rPr>
      <t>octombrie</t>
    </r>
  </si>
  <si>
    <r>
      <t xml:space="preserve">10.03.02 Asigurari de somaj </t>
    </r>
    <r>
      <rPr>
        <b/>
        <sz val="12"/>
        <rFont val="Arial"/>
        <family val="2"/>
      </rPr>
      <t>octombrie</t>
    </r>
  </si>
  <si>
    <r>
      <t xml:space="preserve">03.03 Asigurari de sanatate </t>
    </r>
    <r>
      <rPr>
        <b/>
        <sz val="12"/>
        <rFont val="Arial"/>
        <family val="2"/>
      </rPr>
      <t>octombrie</t>
    </r>
  </si>
  <si>
    <r>
      <t xml:space="preserve">03.04 Asig de accidente si boli prof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</si>
  <si>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octombrie</t>
    </r>
  </si>
  <si>
    <r>
      <t xml:space="preserve">03.06 Contrib pt concedii si indemnizatii </t>
    </r>
    <r>
      <rPr>
        <b/>
        <sz val="12"/>
        <rFont val="Arial"/>
        <family val="2"/>
      </rPr>
      <t>martie</t>
    </r>
  </si>
  <si>
    <t xml:space="preserve">           Cheltuielilor preliminate pe luna NOIEMBRIE 2010</t>
  </si>
  <si>
    <t>Deschideri NOIEMBRIE 2010</t>
  </si>
  <si>
    <t>NOIEMBRIE</t>
  </si>
  <si>
    <t>NOIMBRIE</t>
  </si>
  <si>
    <r>
      <t xml:space="preserve">03.04 Asig de accidente si boli prof </t>
    </r>
    <r>
      <rPr>
        <b/>
        <sz val="12"/>
        <rFont val="Arial"/>
        <family val="2"/>
      </rPr>
      <t>noiembrie</t>
    </r>
  </si>
  <si>
    <r>
      <t xml:space="preserve">03.03 Asigurari de sanatate </t>
    </r>
    <r>
      <rPr>
        <b/>
        <sz val="12"/>
        <rFont val="Arial"/>
        <family val="2"/>
      </rPr>
      <t>noiembrie</t>
    </r>
  </si>
  <si>
    <r>
      <t xml:space="preserve">10.03.02 Asigurari de somaj </t>
    </r>
    <r>
      <rPr>
        <b/>
        <sz val="12"/>
        <rFont val="Arial"/>
        <family val="2"/>
      </rPr>
      <t>noiembrie</t>
    </r>
  </si>
  <si>
    <r>
      <t xml:space="preserve">10.03.01 CASS </t>
    </r>
    <r>
      <rPr>
        <b/>
        <sz val="12"/>
        <rFont val="Arial"/>
        <family val="2"/>
      </rPr>
      <t>noiembrie</t>
    </r>
  </si>
  <si>
    <r>
      <t xml:space="preserve">01.30 Alte drepturi salariale </t>
    </r>
    <r>
      <rPr>
        <b/>
        <sz val="12"/>
        <rFont val="Arial"/>
        <family val="2"/>
      </rPr>
      <t>noiembrie</t>
    </r>
  </si>
  <si>
    <r>
      <t xml:space="preserve">01.13 Indemnizatii de delegare </t>
    </r>
    <r>
      <rPr>
        <b/>
        <sz val="12"/>
        <rFont val="Arial"/>
        <family val="2"/>
      </rPr>
      <t>noiembrie</t>
    </r>
  </si>
  <si>
    <r>
      <t xml:space="preserve">01.12 Indemn platite unor pers. din afara unitatii </t>
    </r>
    <r>
      <rPr>
        <b/>
        <sz val="12"/>
        <rFont val="Arial"/>
        <family val="2"/>
      </rPr>
      <t>noiembrie</t>
    </r>
  </si>
  <si>
    <r>
      <t xml:space="preserve">01.09 Prima de vacanta </t>
    </r>
    <r>
      <rPr>
        <b/>
        <sz val="12"/>
        <rFont val="Arial"/>
        <family val="2"/>
      </rPr>
      <t>noiembrie</t>
    </r>
  </si>
  <si>
    <r>
      <t xml:space="preserve">01.06 Alte sporuri </t>
    </r>
    <r>
      <rPr>
        <b/>
        <sz val="12"/>
        <rFont val="Arial"/>
        <family val="2"/>
      </rPr>
      <t>noiembrie</t>
    </r>
  </si>
  <si>
    <r>
      <t xml:space="preserve">01.05 Spor pentru conditii munca </t>
    </r>
    <r>
      <rPr>
        <b/>
        <sz val="12"/>
        <rFont val="Arial"/>
        <family val="2"/>
      </rPr>
      <t>noiembrie</t>
    </r>
  </si>
  <si>
    <r>
      <t xml:space="preserve">01.04 Spor de vechime </t>
    </r>
    <r>
      <rPr>
        <b/>
        <sz val="12"/>
        <rFont val="Arial"/>
        <family val="2"/>
      </rPr>
      <t>noiembrie</t>
    </r>
  </si>
  <si>
    <r>
      <t xml:space="preserve">10.01.03 Indemnizatii de conducere </t>
    </r>
    <r>
      <rPr>
        <b/>
        <sz val="12"/>
        <rFont val="Arial"/>
        <family val="2"/>
      </rPr>
      <t>noiembrie</t>
    </r>
  </si>
  <si>
    <r>
      <t xml:space="preserve">01.01 Salarii de baza </t>
    </r>
    <r>
      <rPr>
        <b/>
        <sz val="12"/>
        <rFont val="Arial"/>
        <family val="2"/>
      </rPr>
      <t>noiembrie</t>
    </r>
  </si>
  <si>
    <t>DECEMBRIE</t>
  </si>
  <si>
    <t xml:space="preserve">           Cheltuielilor preliminate pe luna DECEMBRIE 2010</t>
  </si>
  <si>
    <t>Deschideri DECEMBRIE 2010</t>
  </si>
  <si>
    <t>ramas de deschis dec. 2010</t>
  </si>
  <si>
    <t>diferenta</t>
  </si>
  <si>
    <t>diferenta II</t>
  </si>
  <si>
    <r>
      <t xml:space="preserve">01.01 Salarii de baza </t>
    </r>
    <r>
      <rPr>
        <b/>
        <sz val="12"/>
        <rFont val="Arial"/>
        <family val="2"/>
      </rPr>
      <t>decembrie</t>
    </r>
  </si>
  <si>
    <r>
      <t xml:space="preserve">10.01.03 Indemnizatii de conducere </t>
    </r>
    <r>
      <rPr>
        <b/>
        <sz val="12"/>
        <rFont val="Arial"/>
        <family val="2"/>
      </rPr>
      <t>decembrie</t>
    </r>
  </si>
  <si>
    <r>
      <t xml:space="preserve">01.04 Spor de vechime </t>
    </r>
    <r>
      <rPr>
        <b/>
        <sz val="12"/>
        <rFont val="Arial"/>
        <family val="2"/>
      </rPr>
      <t>decembrie</t>
    </r>
  </si>
  <si>
    <r>
      <t xml:space="preserve">01.05 Spor pentru conditii munca </t>
    </r>
    <r>
      <rPr>
        <b/>
        <sz val="12"/>
        <rFont val="Arial"/>
        <family val="2"/>
      </rPr>
      <t>decembrie</t>
    </r>
  </si>
  <si>
    <r>
      <t xml:space="preserve">01.06 Alte sporuri </t>
    </r>
    <r>
      <rPr>
        <b/>
        <sz val="12"/>
        <rFont val="Arial"/>
        <family val="2"/>
      </rPr>
      <t>decembrie</t>
    </r>
  </si>
  <si>
    <r>
      <t xml:space="preserve">01.09 Prima de vacanta </t>
    </r>
    <r>
      <rPr>
        <b/>
        <sz val="12"/>
        <rFont val="Arial"/>
        <family val="2"/>
      </rPr>
      <t>decembrie</t>
    </r>
  </si>
  <si>
    <r>
      <t xml:space="preserve">01.12 Indemn platite unor pers. din afara unitatii </t>
    </r>
    <r>
      <rPr>
        <b/>
        <sz val="12"/>
        <rFont val="Arial"/>
        <family val="2"/>
      </rPr>
      <t>decembrie</t>
    </r>
  </si>
  <si>
    <r>
      <t xml:space="preserve">01.13 Indemnizatii de delegare </t>
    </r>
    <r>
      <rPr>
        <b/>
        <sz val="12"/>
        <rFont val="Arial"/>
        <family val="2"/>
      </rPr>
      <t>decembrie</t>
    </r>
  </si>
  <si>
    <r>
      <t xml:space="preserve">01.30 Alte drepturi salariale </t>
    </r>
    <r>
      <rPr>
        <b/>
        <sz val="12"/>
        <rFont val="Arial"/>
        <family val="2"/>
      </rPr>
      <t>decembrie</t>
    </r>
  </si>
  <si>
    <r>
      <t xml:space="preserve">10.03.01 CASS </t>
    </r>
    <r>
      <rPr>
        <b/>
        <sz val="12"/>
        <rFont val="Arial"/>
        <family val="2"/>
      </rPr>
      <t>decembrie</t>
    </r>
  </si>
  <si>
    <r>
      <t xml:space="preserve">10.03.02 Asigurari de somaj </t>
    </r>
    <r>
      <rPr>
        <b/>
        <sz val="12"/>
        <rFont val="Arial"/>
        <family val="2"/>
      </rPr>
      <t>decembrie</t>
    </r>
  </si>
  <si>
    <r>
      <t xml:space="preserve">03.03 Asigurari de sanatate </t>
    </r>
    <r>
      <rPr>
        <b/>
        <sz val="12"/>
        <rFont val="Arial"/>
        <family val="2"/>
      </rPr>
      <t>decembrie</t>
    </r>
  </si>
  <si>
    <r>
      <t xml:space="preserve">03.04 Asig de accidente si boli prof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</si>
  <si>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decembrie</t>
    </r>
  </si>
  <si>
    <r>
      <t xml:space="preserve">03.06 Contrib pt concedii si indemnizatii </t>
    </r>
    <r>
      <rPr>
        <b/>
        <sz val="12"/>
        <rFont val="Arial"/>
        <family val="2"/>
      </rPr>
      <t>noiembrie</t>
    </r>
  </si>
  <si>
    <t xml:space="preserve">Energie electrica </t>
  </si>
  <si>
    <t>Piese de schimb</t>
  </si>
  <si>
    <t>,</t>
  </si>
  <si>
    <t>Consumabile</t>
  </si>
  <si>
    <t>Servicii</t>
  </si>
  <si>
    <t>Cheltuieli RNMR</t>
  </si>
  <si>
    <t>Cheltuieli RNMCA</t>
  </si>
  <si>
    <t>Alte cheltuieli</t>
  </si>
  <si>
    <t>Indemnizatii platite unor persoane din afara unitatii</t>
  </si>
  <si>
    <t>Cheltuieli cu Bunuri si Servicii</t>
  </si>
  <si>
    <t>Furnituri de birou (rechizite)</t>
  </si>
  <si>
    <t>Energie electrica sediu</t>
  </si>
  <si>
    <t>Energie termica sediu</t>
  </si>
  <si>
    <t>Apa canal</t>
  </si>
  <si>
    <t>Carburanti</t>
  </si>
  <si>
    <t>Reactivi</t>
  </si>
  <si>
    <t>Verificari metrologice</t>
  </si>
  <si>
    <t>Gaze lichefiate</t>
  </si>
  <si>
    <t>Chirii (sediu, butelii)</t>
  </si>
  <si>
    <t>Servicii de paza</t>
  </si>
  <si>
    <t>Servicii curatenie</t>
  </si>
  <si>
    <t>Servicii IT</t>
  </si>
  <si>
    <t xml:space="preserve">Servicii reparati calculatoare / copiatoare / imprimante </t>
  </si>
  <si>
    <t>Reparatii curente</t>
  </si>
  <si>
    <t>Salarii de baza</t>
  </si>
  <si>
    <t>Chelt cu salariile in bani</t>
  </si>
  <si>
    <t>Spor pentru conditii munca</t>
  </si>
  <si>
    <t>Indemnizatii de delegare</t>
  </si>
  <si>
    <t>Alte drepturi salariale</t>
  </si>
  <si>
    <t>Contributii</t>
  </si>
  <si>
    <t>Asigurari de somaj</t>
  </si>
  <si>
    <t>Asigurari de sanatate</t>
  </si>
  <si>
    <t>Asig de accidente si boli prof</t>
  </si>
  <si>
    <t>Contrib pt concedii si indemnizatii</t>
  </si>
  <si>
    <t>Cheltuieli de personal</t>
  </si>
  <si>
    <t>Informatii despre APM</t>
  </si>
  <si>
    <t>Suprafata mp locuiti APM</t>
  </si>
  <si>
    <t>Sistem de incalzire</t>
  </si>
  <si>
    <t>Numar autorurisme</t>
  </si>
  <si>
    <t>Autolaborator da / nu</t>
  </si>
  <si>
    <t>Sediu reabilitat Termic da / nu</t>
  </si>
  <si>
    <t>Cass</t>
  </si>
  <si>
    <t>Suma</t>
  </si>
  <si>
    <t>lei</t>
  </si>
  <si>
    <t>Indemnizatii de detasare</t>
  </si>
  <si>
    <t>Numar de statii (buc.)</t>
  </si>
  <si>
    <t>Nr/crt</t>
  </si>
  <si>
    <t>Nr./crt</t>
  </si>
  <si>
    <t>Alte informatii</t>
  </si>
  <si>
    <t>DA</t>
  </si>
  <si>
    <t xml:space="preserve">NU </t>
  </si>
  <si>
    <t>5+1 (Proiect LIFE)</t>
  </si>
  <si>
    <t xml:space="preserve">Alte cheltuieli </t>
  </si>
  <si>
    <t>Situatie plati luna FEBRUARIE 2016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</si>
</sst>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"/>
    <numFmt numFmtId="189" formatCode="#,##0;[Red]#,##0"/>
    <numFmt numFmtId="190" formatCode="0;[Red]0"/>
    <numFmt numFmtId="191" formatCode="#,##0.00;[Red]#,##0.00"/>
    <numFmt numFmtId="192" formatCode="0.00;[Red]0.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8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33" borderId="18" xfId="0" applyFill="1" applyBorder="1" applyAlignment="1">
      <alignment/>
    </xf>
    <xf numFmtId="3" fontId="1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3" fontId="2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33" borderId="10" xfId="0" applyNumberForma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3" fontId="0" fillId="34" borderId="10" xfId="0" applyNumberForma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2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3" fontId="7" fillId="33" borderId="21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/>
    </xf>
    <xf numFmtId="0" fontId="2" fillId="34" borderId="12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34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34" borderId="0" xfId="0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wrapText="1"/>
    </xf>
    <xf numFmtId="3" fontId="0" fillId="34" borderId="0" xfId="0" applyNumberForma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 horizontal="center"/>
    </xf>
    <xf numFmtId="3" fontId="2" fillId="34" borderId="0" xfId="0" applyNumberFormat="1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0" fontId="5" fillId="38" borderId="17" xfId="0" applyFont="1" applyFill="1" applyBorder="1" applyAlignment="1">
      <alignment horizontal="left"/>
    </xf>
    <xf numFmtId="3" fontId="5" fillId="38" borderId="10" xfId="0" applyNumberFormat="1" applyFont="1" applyFill="1" applyBorder="1" applyAlignment="1">
      <alignment/>
    </xf>
    <xf numFmtId="3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 quotePrefix="1">
      <alignment/>
    </xf>
    <xf numFmtId="3" fontId="0" fillId="38" borderId="10" xfId="0" applyNumberFormat="1" applyFill="1" applyBorder="1" applyAlignment="1">
      <alignment/>
    </xf>
    <xf numFmtId="0" fontId="0" fillId="38" borderId="0" xfId="0" applyFill="1" applyAlignment="1">
      <alignment/>
    </xf>
    <xf numFmtId="0" fontId="14" fillId="0" borderId="0" xfId="0" applyFont="1" applyAlignment="1">
      <alignment/>
    </xf>
    <xf numFmtId="0" fontId="2" fillId="35" borderId="17" xfId="0" applyFont="1" applyFill="1" applyBorder="1" applyAlignment="1">
      <alignment horizontal="center" wrapText="1"/>
    </xf>
    <xf numFmtId="3" fontId="0" fillId="34" borderId="17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3" fontId="0" fillId="34" borderId="18" xfId="0" applyNumberForma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3" fontId="2" fillId="34" borderId="27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horizontal="left"/>
    </xf>
    <xf numFmtId="3" fontId="5" fillId="33" borderId="1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 quotePrefix="1">
      <alignment/>
    </xf>
    <xf numFmtId="3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17" xfId="0" applyFont="1" applyFill="1" applyBorder="1" applyAlignment="1">
      <alignment horizontal="left"/>
    </xf>
    <xf numFmtId="3" fontId="1" fillId="39" borderId="10" xfId="0" applyNumberFormat="1" applyFont="1" applyFill="1" applyBorder="1" applyAlignment="1">
      <alignment/>
    </xf>
    <xf numFmtId="3" fontId="0" fillId="39" borderId="0" xfId="0" applyNumberFormat="1" applyFill="1" applyBorder="1" applyAlignment="1">
      <alignment/>
    </xf>
    <xf numFmtId="3" fontId="0" fillId="39" borderId="0" xfId="0" applyNumberFormat="1" applyFill="1" applyBorder="1" applyAlignment="1" quotePrefix="1">
      <alignment/>
    </xf>
    <xf numFmtId="3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3" fontId="5" fillId="39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2" fillId="39" borderId="10" xfId="0" applyNumberFormat="1" applyFont="1" applyFill="1" applyBorder="1" applyAlignment="1">
      <alignment horizontal="center"/>
    </xf>
    <xf numFmtId="3" fontId="0" fillId="39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40" borderId="10" xfId="0" applyNumberFormat="1" applyFill="1" applyBorder="1" applyAlignment="1">
      <alignment/>
    </xf>
    <xf numFmtId="16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1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41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17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 quotePrefix="1">
      <alignment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1" fillId="39" borderId="17" xfId="0" applyFont="1" applyFill="1" applyBorder="1" applyAlignment="1">
      <alignment/>
    </xf>
    <xf numFmtId="3" fontId="2" fillId="39" borderId="10" xfId="0" applyNumberFormat="1" applyFont="1" applyFill="1" applyBorder="1" applyAlignment="1">
      <alignment/>
    </xf>
    <xf numFmtId="0" fontId="0" fillId="39" borderId="0" xfId="0" applyFont="1" applyFill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2" fillId="39" borderId="10" xfId="0" applyNumberFormat="1" applyFont="1" applyFill="1" applyBorder="1" applyAlignment="1">
      <alignment horizontal="center"/>
    </xf>
    <xf numFmtId="0" fontId="5" fillId="39" borderId="17" xfId="0" applyFont="1" applyFill="1" applyBorder="1" applyAlignment="1">
      <alignment/>
    </xf>
    <xf numFmtId="3" fontId="2" fillId="39" borderId="0" xfId="0" applyNumberFormat="1" applyFont="1" applyFill="1" applyBorder="1" applyAlignment="1" quotePrefix="1">
      <alignment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42" borderId="10" xfId="0" applyNumberFormat="1" applyFill="1" applyBorder="1" applyAlignment="1">
      <alignment horizontal="center"/>
    </xf>
    <xf numFmtId="3" fontId="1" fillId="0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0" fontId="2" fillId="41" borderId="13" xfId="0" applyFont="1" applyFill="1" applyBorder="1" applyAlignment="1">
      <alignment horizontal="center"/>
    </xf>
    <xf numFmtId="0" fontId="2" fillId="41" borderId="26" xfId="0" applyFont="1" applyFill="1" applyBorder="1" applyAlignment="1">
      <alignment horizontal="center"/>
    </xf>
    <xf numFmtId="0" fontId="2" fillId="41" borderId="19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3" fontId="2" fillId="33" borderId="21" xfId="0" applyNumberFormat="1" applyFont="1" applyFill="1" applyBorder="1" applyAlignment="1">
      <alignment horizontal="center"/>
    </xf>
    <xf numFmtId="3" fontId="2" fillId="35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3" fontId="0" fillId="41" borderId="10" xfId="0" applyNumberFormat="1" applyFill="1" applyBorder="1" applyAlignment="1">
      <alignment/>
    </xf>
    <xf numFmtId="3" fontId="0" fillId="34" borderId="27" xfId="0" applyNumberFormat="1" applyFill="1" applyBorder="1" applyAlignment="1">
      <alignment/>
    </xf>
    <xf numFmtId="3" fontId="0" fillId="34" borderId="27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29" xfId="0" applyFont="1" applyBorder="1" applyAlignment="1">
      <alignment/>
    </xf>
    <xf numFmtId="3" fontId="0" fillId="0" borderId="29" xfId="0" applyNumberFormat="1" applyBorder="1" applyAlignment="1" quotePrefix="1">
      <alignment/>
    </xf>
    <xf numFmtId="0" fontId="0" fillId="0" borderId="29" xfId="0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3" fontId="0" fillId="43" borderId="10" xfId="0" applyNumberFormat="1" applyFill="1" applyBorder="1" applyAlignment="1">
      <alignment/>
    </xf>
    <xf numFmtId="3" fontId="0" fillId="43" borderId="10" xfId="0" applyNumberForma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0" fillId="34" borderId="0" xfId="0" applyNumberFormat="1" applyFill="1" applyAlignment="1">
      <alignment horizontal="center"/>
    </xf>
    <xf numFmtId="189" fontId="0" fillId="34" borderId="27" xfId="0" applyNumberFormat="1" applyFill="1" applyBorder="1" applyAlignment="1" applyProtection="1">
      <alignment horizontal="center"/>
      <protection locked="0"/>
    </xf>
    <xf numFmtId="0" fontId="2" fillId="35" borderId="17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34" borderId="17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2" fillId="0" borderId="17" xfId="0" applyNumberFormat="1" applyFont="1" applyBorder="1" applyAlignment="1">
      <alignment/>
    </xf>
    <xf numFmtId="191" fontId="0" fillId="0" borderId="0" xfId="0" applyNumberFormat="1" applyAlignment="1">
      <alignment/>
    </xf>
    <xf numFmtId="191" fontId="2" fillId="34" borderId="10" xfId="0" applyNumberFormat="1" applyFont="1" applyFill="1" applyBorder="1" applyAlignment="1">
      <alignment horizontal="center" wrapText="1"/>
    </xf>
    <xf numFmtId="191" fontId="0" fillId="0" borderId="0" xfId="0" applyNumberFormat="1" applyBorder="1" applyAlignment="1">
      <alignment/>
    </xf>
    <xf numFmtId="192" fontId="0" fillId="0" borderId="0" xfId="0" applyNumberFormat="1" applyAlignment="1">
      <alignment/>
    </xf>
    <xf numFmtId="192" fontId="0" fillId="34" borderId="0" xfId="0" applyNumberFormat="1" applyFill="1" applyBorder="1" applyAlignment="1">
      <alignment/>
    </xf>
    <xf numFmtId="192" fontId="0" fillId="0" borderId="0" xfId="0" applyNumberFormat="1" applyBorder="1" applyAlignment="1">
      <alignment/>
    </xf>
    <xf numFmtId="191" fontId="0" fillId="0" borderId="10" xfId="0" applyNumberFormat="1" applyFont="1" applyFill="1" applyBorder="1" applyAlignment="1">
      <alignment/>
    </xf>
    <xf numFmtId="191" fontId="2" fillId="0" borderId="10" xfId="0" applyNumberFormat="1" applyFont="1" applyFill="1" applyBorder="1" applyAlignment="1">
      <alignment/>
    </xf>
    <xf numFmtId="19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92" fontId="2" fillId="34" borderId="0" xfId="0" applyNumberFormat="1" applyFont="1" applyFill="1" applyBorder="1" applyAlignment="1">
      <alignment horizontal="center" wrapText="1"/>
    </xf>
    <xf numFmtId="189" fontId="0" fillId="34" borderId="0" xfId="0" applyNumberFormat="1" applyFill="1" applyBorder="1" applyAlignment="1">
      <alignment/>
    </xf>
    <xf numFmtId="3" fontId="2" fillId="0" borderId="0" xfId="0" applyNumberFormat="1" applyFont="1" applyBorder="1" applyAlignment="1">
      <alignment/>
    </xf>
    <xf numFmtId="189" fontId="2" fillId="34" borderId="0" xfId="0" applyNumberFormat="1" applyFont="1" applyFill="1" applyBorder="1" applyAlignment="1">
      <alignment/>
    </xf>
    <xf numFmtId="192" fontId="2" fillId="34" borderId="10" xfId="0" applyNumberFormat="1" applyFont="1" applyFill="1" applyBorder="1" applyAlignment="1">
      <alignment horizontal="center" wrapText="1"/>
    </xf>
    <xf numFmtId="189" fontId="0" fillId="34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 quotePrefix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3" fontId="0" fillId="44" borderId="0" xfId="0" applyNumberFormat="1" applyFill="1" applyBorder="1" applyAlignment="1">
      <alignment/>
    </xf>
    <xf numFmtId="3" fontId="0" fillId="44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3" fontId="0" fillId="0" borderId="30" xfId="0" applyNumberFormat="1" applyBorder="1" applyAlignment="1" quotePrefix="1">
      <alignment/>
    </xf>
    <xf numFmtId="0" fontId="16" fillId="0" borderId="10" xfId="0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0" xfId="0" applyFont="1" applyAlignment="1">
      <alignment horizontal="right"/>
    </xf>
    <xf numFmtId="0" fontId="16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2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6" fillId="0" borderId="0" xfId="0" applyNumberFormat="1" applyFont="1" applyBorder="1" applyAlignment="1">
      <alignment/>
    </xf>
    <xf numFmtId="2" fontId="17" fillId="0" borderId="10" xfId="0" applyNumberFormat="1" applyFont="1" applyBorder="1" applyAlignment="1">
      <alignment horizontal="right"/>
    </xf>
    <xf numFmtId="2" fontId="17" fillId="44" borderId="10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3" fontId="2" fillId="44" borderId="0" xfId="0" applyNumberFormat="1" applyFont="1" applyFill="1" applyBorder="1" applyAlignment="1">
      <alignment/>
    </xf>
    <xf numFmtId="3" fontId="2" fillId="44" borderId="0" xfId="0" applyNumberFormat="1" applyFont="1" applyFill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/>
    </xf>
    <xf numFmtId="3" fontId="2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41" borderId="27" xfId="0" applyFont="1" applyFill="1" applyBorder="1" applyAlignment="1">
      <alignment horizontal="center"/>
    </xf>
    <xf numFmtId="0" fontId="2" fillId="41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1" topLeftCell="AW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6.57421875" style="0" bestFit="1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6.57421875" style="0" bestFit="1" customWidth="1"/>
    <col min="18" max="18" width="12.421875" style="0" bestFit="1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6.57421875" style="0" bestFit="1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6.57421875" style="0" bestFit="1" customWidth="1"/>
    <col min="29" max="29" width="8.00390625" style="0" bestFit="1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6.57421875" style="0" bestFit="1" customWidth="1"/>
    <col min="34" max="34" width="10.140625" style="0" bestFit="1" customWidth="1"/>
    <col min="35" max="35" width="11.8515625" style="0" bestFit="1" customWidth="1"/>
    <col min="36" max="36" width="7.00390625" style="0" bestFit="1" customWidth="1"/>
    <col min="37" max="37" width="6.57421875" style="0" bestFit="1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6.57421875" style="0" bestFit="1" customWidth="1"/>
    <col min="47" max="48" width="7.421875" style="0" bestFit="1" customWidth="1"/>
    <col min="49" max="49" width="7.57421875" style="0" bestFit="1" customWidth="1"/>
    <col min="50" max="51" width="6.57421875" style="0" bestFit="1" customWidth="1"/>
    <col min="52" max="52" width="7.8515625" style="0" bestFit="1" customWidth="1"/>
    <col min="53" max="53" width="11.57421875" style="0" bestFit="1" customWidth="1"/>
    <col min="54" max="55" width="6.57421875" style="0" bestFit="1" customWidth="1"/>
  </cols>
  <sheetData>
    <row r="1" spans="1:4" ht="15.75">
      <c r="A1" s="24" t="s">
        <v>126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127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4638111</v>
      </c>
      <c r="C13" s="33"/>
      <c r="D13" s="34"/>
      <c r="E13" s="35">
        <f aca="true" t="shared" si="0" ref="E13:AJ13">E14+E29</f>
        <v>102171</v>
      </c>
      <c r="F13" s="35">
        <f t="shared" si="0"/>
        <v>81004</v>
      </c>
      <c r="G13" s="35">
        <f t="shared" si="0"/>
        <v>73380</v>
      </c>
      <c r="H13" s="35">
        <f t="shared" si="0"/>
        <v>65373</v>
      </c>
      <c r="I13" s="35">
        <f t="shared" si="0"/>
        <v>85588</v>
      </c>
      <c r="J13" s="35">
        <f t="shared" si="0"/>
        <v>60000</v>
      </c>
      <c r="K13" s="35">
        <f t="shared" si="0"/>
        <v>75750</v>
      </c>
      <c r="L13" s="35">
        <f t="shared" si="0"/>
        <v>77840</v>
      </c>
      <c r="M13" s="35">
        <f t="shared" si="0"/>
        <v>89476</v>
      </c>
      <c r="N13" s="35">
        <f t="shared" si="0"/>
        <v>80100</v>
      </c>
      <c r="O13" s="35">
        <f t="shared" si="0"/>
        <v>87567</v>
      </c>
      <c r="P13" s="35">
        <f t="shared" si="0"/>
        <v>76459</v>
      </c>
      <c r="Q13" s="35">
        <f t="shared" si="0"/>
        <v>66206</v>
      </c>
      <c r="R13" s="35">
        <f t="shared" si="0"/>
        <v>117816</v>
      </c>
      <c r="S13" s="35">
        <f t="shared" si="0"/>
        <v>76398</v>
      </c>
      <c r="T13" s="35">
        <f t="shared" si="0"/>
        <v>90390</v>
      </c>
      <c r="U13" s="35">
        <f t="shared" si="0"/>
        <v>72185</v>
      </c>
      <c r="V13" s="35">
        <f t="shared" si="0"/>
        <v>59855</v>
      </c>
      <c r="W13" s="35">
        <f t="shared" si="0"/>
        <v>73518</v>
      </c>
      <c r="X13" s="35">
        <f t="shared" si="0"/>
        <v>90000</v>
      </c>
      <c r="Y13" s="35">
        <f t="shared" si="0"/>
        <v>77894</v>
      </c>
      <c r="Z13" s="35">
        <f t="shared" si="0"/>
        <v>89516</v>
      </c>
      <c r="AA13" s="35">
        <f t="shared" si="0"/>
        <v>77000</v>
      </c>
      <c r="AB13" s="35">
        <f t="shared" si="0"/>
        <v>94438</v>
      </c>
      <c r="AC13" s="35">
        <f t="shared" si="0"/>
        <v>99400</v>
      </c>
      <c r="AD13" s="35">
        <f t="shared" si="0"/>
        <v>90600</v>
      </c>
      <c r="AE13" s="35">
        <f t="shared" si="0"/>
        <v>71950</v>
      </c>
      <c r="AF13" s="35">
        <f t="shared" si="0"/>
        <v>81493</v>
      </c>
      <c r="AG13" s="35">
        <f t="shared" si="0"/>
        <v>79550</v>
      </c>
      <c r="AH13" s="35">
        <f t="shared" si="0"/>
        <v>99256</v>
      </c>
      <c r="AI13" s="35">
        <f t="shared" si="0"/>
        <v>95600</v>
      </c>
      <c r="AJ13" s="35">
        <f t="shared" si="0"/>
        <v>65275</v>
      </c>
      <c r="AK13" s="35">
        <f aca="true" t="shared" si="1" ref="AK13:BC13">AK14+AK29</f>
        <v>64647</v>
      </c>
      <c r="AL13" s="35">
        <f t="shared" si="1"/>
        <v>95000</v>
      </c>
      <c r="AM13" s="35">
        <f t="shared" si="1"/>
        <v>86000</v>
      </c>
      <c r="AN13" s="35">
        <f t="shared" si="1"/>
        <v>59499</v>
      </c>
      <c r="AO13" s="35">
        <f t="shared" si="1"/>
        <v>87050</v>
      </c>
      <c r="AP13" s="35">
        <f t="shared" si="1"/>
        <v>79059</v>
      </c>
      <c r="AQ13" s="35">
        <f t="shared" si="1"/>
        <v>95706</v>
      </c>
      <c r="AR13" s="35">
        <f t="shared" si="1"/>
        <v>76413</v>
      </c>
      <c r="AS13" s="35">
        <f t="shared" si="1"/>
        <v>56500</v>
      </c>
      <c r="AT13" s="35">
        <f t="shared" si="1"/>
        <v>67308</v>
      </c>
      <c r="AU13" s="35">
        <f t="shared" si="1"/>
        <v>96410</v>
      </c>
      <c r="AV13" s="35">
        <f t="shared" si="1"/>
        <v>87338</v>
      </c>
      <c r="AW13" s="35">
        <f t="shared" si="1"/>
        <v>537710</v>
      </c>
      <c r="AX13" s="35">
        <f t="shared" si="1"/>
        <v>96230</v>
      </c>
      <c r="AY13" s="35">
        <f t="shared" si="1"/>
        <v>97432</v>
      </c>
      <c r="AZ13" s="35">
        <f t="shared" si="1"/>
        <v>81261</v>
      </c>
      <c r="BA13" s="35">
        <f t="shared" si="1"/>
        <v>95600</v>
      </c>
      <c r="BB13" s="35">
        <f t="shared" si="1"/>
        <v>89000</v>
      </c>
      <c r="BC13" s="35">
        <f t="shared" si="1"/>
        <v>66900</v>
      </c>
    </row>
    <row r="14" spans="1:55" ht="15.75">
      <c r="A14" s="15" t="s">
        <v>3</v>
      </c>
      <c r="B14" s="36">
        <f>B15+B16+B17+B18+B19+B20+B21+B22+B24+B25+B26+B27+B28</f>
        <v>3636743</v>
      </c>
      <c r="C14" s="33"/>
      <c r="D14" s="34"/>
      <c r="E14" s="27">
        <f aca="true" t="shared" si="2" ref="E14:AJ14">E15+E16+E17+E18+E19+E20+E21+E22+E24+E25+E26+E27+E28</f>
        <v>80016</v>
      </c>
      <c r="F14" s="27">
        <f t="shared" si="2"/>
        <v>63504</v>
      </c>
      <c r="G14" s="27">
        <f t="shared" si="2"/>
        <v>56987</v>
      </c>
      <c r="H14" s="27">
        <f t="shared" si="2"/>
        <v>51255</v>
      </c>
      <c r="I14" s="27">
        <f t="shared" si="2"/>
        <v>67128</v>
      </c>
      <c r="J14" s="27">
        <f t="shared" si="2"/>
        <v>44120</v>
      </c>
      <c r="K14" s="27">
        <f t="shared" si="2"/>
        <v>59386</v>
      </c>
      <c r="L14" s="27">
        <f t="shared" si="2"/>
        <v>61020</v>
      </c>
      <c r="M14" s="27">
        <f t="shared" si="2"/>
        <v>70696</v>
      </c>
      <c r="N14" s="27">
        <f t="shared" si="2"/>
        <v>63100</v>
      </c>
      <c r="O14" s="27">
        <f t="shared" si="2"/>
        <v>70016</v>
      </c>
      <c r="P14" s="27">
        <f t="shared" si="2"/>
        <v>59939</v>
      </c>
      <c r="Q14" s="27">
        <f t="shared" si="2"/>
        <v>51050</v>
      </c>
      <c r="R14" s="27">
        <f t="shared" si="2"/>
        <v>92466</v>
      </c>
      <c r="S14" s="27">
        <f t="shared" si="2"/>
        <v>59850</v>
      </c>
      <c r="T14" s="27">
        <f t="shared" si="2"/>
        <v>70630</v>
      </c>
      <c r="U14" s="27">
        <f t="shared" si="2"/>
        <v>56515</v>
      </c>
      <c r="V14" s="27">
        <f t="shared" si="2"/>
        <v>46923</v>
      </c>
      <c r="W14" s="27">
        <f t="shared" si="2"/>
        <v>58019</v>
      </c>
      <c r="X14" s="27">
        <f t="shared" si="2"/>
        <v>70579</v>
      </c>
      <c r="Y14" s="27">
        <f t="shared" si="2"/>
        <v>63814</v>
      </c>
      <c r="Z14" s="27">
        <f t="shared" si="2"/>
        <v>70034</v>
      </c>
      <c r="AA14" s="27">
        <f t="shared" si="2"/>
        <v>61050</v>
      </c>
      <c r="AB14" s="27">
        <f t="shared" si="2"/>
        <v>74501</v>
      </c>
      <c r="AC14" s="27">
        <f t="shared" si="2"/>
        <v>78130</v>
      </c>
      <c r="AD14" s="27">
        <f t="shared" si="2"/>
        <v>71790</v>
      </c>
      <c r="AE14" s="27">
        <f t="shared" si="2"/>
        <v>56446</v>
      </c>
      <c r="AF14" s="27">
        <f t="shared" si="2"/>
        <v>64547</v>
      </c>
      <c r="AG14" s="27">
        <f t="shared" si="2"/>
        <v>62361</v>
      </c>
      <c r="AH14" s="27">
        <f t="shared" si="2"/>
        <v>77916</v>
      </c>
      <c r="AI14" s="27">
        <f t="shared" si="2"/>
        <v>75069</v>
      </c>
      <c r="AJ14" s="27">
        <f t="shared" si="2"/>
        <v>51200</v>
      </c>
      <c r="AK14" s="27">
        <f aca="true" t="shared" si="3" ref="AK14:BC14">AK15+AK16+AK17+AK18+AK19+AK20+AK21+AK22+AK24+AK25+AK26+AK27+AK28</f>
        <v>50813</v>
      </c>
      <c r="AL14" s="27">
        <f t="shared" si="3"/>
        <v>72400</v>
      </c>
      <c r="AM14" s="27">
        <f t="shared" si="3"/>
        <v>68130</v>
      </c>
      <c r="AN14" s="27">
        <f t="shared" si="3"/>
        <v>46548</v>
      </c>
      <c r="AO14" s="27">
        <f t="shared" si="3"/>
        <v>68285</v>
      </c>
      <c r="AP14" s="27">
        <f t="shared" si="3"/>
        <v>59371</v>
      </c>
      <c r="AQ14" s="27">
        <f t="shared" si="3"/>
        <v>76106</v>
      </c>
      <c r="AR14" s="27">
        <f t="shared" si="3"/>
        <v>59202</v>
      </c>
      <c r="AS14" s="27">
        <f t="shared" si="3"/>
        <v>44616</v>
      </c>
      <c r="AT14" s="27">
        <f t="shared" si="3"/>
        <v>53111</v>
      </c>
      <c r="AU14" s="27">
        <f t="shared" si="3"/>
        <v>75578</v>
      </c>
      <c r="AV14" s="27">
        <f t="shared" si="3"/>
        <v>68694</v>
      </c>
      <c r="AW14" s="27">
        <f t="shared" si="3"/>
        <v>422400</v>
      </c>
      <c r="AX14" s="27">
        <f t="shared" si="3"/>
        <v>75180</v>
      </c>
      <c r="AY14" s="27">
        <f t="shared" si="3"/>
        <v>76230</v>
      </c>
      <c r="AZ14" s="27">
        <f t="shared" si="3"/>
        <v>63700</v>
      </c>
      <c r="BA14" s="27">
        <f t="shared" si="3"/>
        <v>75400</v>
      </c>
      <c r="BB14" s="27">
        <f t="shared" si="3"/>
        <v>68449</v>
      </c>
      <c r="BC14" s="27">
        <f t="shared" si="3"/>
        <v>52473</v>
      </c>
    </row>
    <row r="15" spans="1:55" ht="15">
      <c r="A15" s="17" t="s">
        <v>4</v>
      </c>
      <c r="B15" s="37">
        <f aca="true" t="shared" si="4" ref="B15:B23">E15+F15+G15+H15+I15+J15+K15+L15+M15+N15+O15+P15+Q15+R15+S15+T15+U15+V15+W15+X15+Y15+Z15+AA15+AB15+AC15+AD15+AE15+AF15+AG15+AH15+AI15+AJ15+AK15+AL15+AM15+AN15+AO15+AP15+AQ15+AR15+AS15+AT15+AU15+AV15+AW15+AX15+AY15+AZ15+BA15+BB15+BC15</f>
        <v>2819572</v>
      </c>
      <c r="C15" s="38"/>
      <c r="D15" s="39"/>
      <c r="E15" s="40">
        <v>66420</v>
      </c>
      <c r="F15" s="40">
        <v>49550</v>
      </c>
      <c r="G15" s="40">
        <v>44448</v>
      </c>
      <c r="H15" s="40">
        <v>39600</v>
      </c>
      <c r="I15" s="40">
        <v>51089</v>
      </c>
      <c r="J15" s="40">
        <v>31820</v>
      </c>
      <c r="K15" s="40">
        <v>45836</v>
      </c>
      <c r="L15" s="40">
        <v>49430</v>
      </c>
      <c r="M15" s="40">
        <v>57200</v>
      </c>
      <c r="N15" s="40">
        <v>49073</v>
      </c>
      <c r="O15" s="40">
        <v>56824</v>
      </c>
      <c r="P15" s="40">
        <v>49973</v>
      </c>
      <c r="Q15" s="40">
        <v>39705</v>
      </c>
      <c r="R15" s="40">
        <v>73166</v>
      </c>
      <c r="S15" s="40">
        <v>48220</v>
      </c>
      <c r="T15" s="40">
        <v>55000</v>
      </c>
      <c r="U15" s="40">
        <v>46000</v>
      </c>
      <c r="V15" s="40">
        <v>36114</v>
      </c>
      <c r="W15" s="40">
        <v>46207</v>
      </c>
      <c r="X15" s="40">
        <v>54178</v>
      </c>
      <c r="Y15" s="40">
        <v>52000</v>
      </c>
      <c r="Z15" s="40">
        <v>54127</v>
      </c>
      <c r="AA15" s="40">
        <v>48248</v>
      </c>
      <c r="AB15" s="40">
        <v>54365</v>
      </c>
      <c r="AC15" s="40">
        <v>60497</v>
      </c>
      <c r="AD15" s="40">
        <v>55800</v>
      </c>
      <c r="AE15" s="40">
        <v>44025</v>
      </c>
      <c r="AF15" s="40">
        <v>51583</v>
      </c>
      <c r="AG15" s="40">
        <v>48987</v>
      </c>
      <c r="AH15" s="40">
        <v>57683</v>
      </c>
      <c r="AI15" s="40">
        <v>59346</v>
      </c>
      <c r="AJ15" s="40">
        <v>41000</v>
      </c>
      <c r="AK15" s="40">
        <v>38873</v>
      </c>
      <c r="AL15" s="40">
        <v>55000</v>
      </c>
      <c r="AM15" s="40">
        <v>55394</v>
      </c>
      <c r="AN15" s="40">
        <v>34000</v>
      </c>
      <c r="AO15" s="40">
        <v>52543</v>
      </c>
      <c r="AP15" s="40">
        <v>47392</v>
      </c>
      <c r="AQ15" s="40">
        <v>55958</v>
      </c>
      <c r="AR15" s="40">
        <v>44884</v>
      </c>
      <c r="AS15" s="40">
        <v>35637</v>
      </c>
      <c r="AT15" s="40">
        <v>42913</v>
      </c>
      <c r="AU15" s="40">
        <v>60700</v>
      </c>
      <c r="AV15" s="40">
        <v>54127</v>
      </c>
      <c r="AW15" s="40">
        <v>300000</v>
      </c>
      <c r="AX15" s="40">
        <v>56812</v>
      </c>
      <c r="AY15" s="40">
        <v>62900</v>
      </c>
      <c r="AZ15" s="40">
        <v>51846</v>
      </c>
      <c r="BA15" s="40">
        <v>60000</v>
      </c>
      <c r="BB15" s="40">
        <v>51579</v>
      </c>
      <c r="BC15" s="40">
        <v>41500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140458</v>
      </c>
      <c r="C17" s="38"/>
      <c r="D17" s="39"/>
      <c r="E17" s="40">
        <v>3174</v>
      </c>
      <c r="F17" s="40">
        <v>2600</v>
      </c>
      <c r="G17" s="40">
        <v>2014</v>
      </c>
      <c r="H17" s="40">
        <v>2115</v>
      </c>
      <c r="I17" s="40">
        <v>2929</v>
      </c>
      <c r="J17" s="40">
        <v>2200</v>
      </c>
      <c r="K17" s="40">
        <v>2598</v>
      </c>
      <c r="L17" s="40">
        <v>990</v>
      </c>
      <c r="M17" s="40">
        <v>1810</v>
      </c>
      <c r="N17" s="40">
        <v>2601</v>
      </c>
      <c r="O17" s="40">
        <v>1867</v>
      </c>
      <c r="P17" s="40">
        <v>1093</v>
      </c>
      <c r="Q17" s="40">
        <v>2195</v>
      </c>
      <c r="R17" s="40">
        <v>3500</v>
      </c>
      <c r="S17" s="40">
        <v>1598</v>
      </c>
      <c r="T17" s="40">
        <v>2700</v>
      </c>
      <c r="U17" s="40">
        <v>2115</v>
      </c>
      <c r="V17" s="40">
        <v>2114</v>
      </c>
      <c r="W17" s="40">
        <v>2675</v>
      </c>
      <c r="X17" s="40">
        <v>2807</v>
      </c>
      <c r="Y17" s="40">
        <v>2155</v>
      </c>
      <c r="Z17" s="40">
        <v>2682</v>
      </c>
      <c r="AA17" s="40">
        <v>2196</v>
      </c>
      <c r="AB17" s="40">
        <v>3089</v>
      </c>
      <c r="AC17" s="40">
        <v>3164</v>
      </c>
      <c r="AD17" s="40">
        <v>1800</v>
      </c>
      <c r="AE17" s="40">
        <v>2197</v>
      </c>
      <c r="AF17" s="40">
        <v>1779</v>
      </c>
      <c r="AG17" s="40">
        <v>2195</v>
      </c>
      <c r="AH17" s="40">
        <v>3654</v>
      </c>
      <c r="AI17" s="40">
        <v>2682</v>
      </c>
      <c r="AJ17" s="40">
        <v>2200</v>
      </c>
      <c r="AK17" s="40">
        <v>2195</v>
      </c>
      <c r="AL17" s="40">
        <v>3000</v>
      </c>
      <c r="AM17" s="40">
        <v>2000</v>
      </c>
      <c r="AN17" s="40">
        <v>2502</v>
      </c>
      <c r="AO17" s="40">
        <v>3174</v>
      </c>
      <c r="AP17" s="40">
        <v>1728</v>
      </c>
      <c r="AQ17" s="40">
        <v>1461</v>
      </c>
      <c r="AR17" s="40">
        <v>2598</v>
      </c>
      <c r="AS17" s="40">
        <v>1987</v>
      </c>
      <c r="AT17" s="40">
        <v>2200</v>
      </c>
      <c r="AU17" s="40">
        <v>2478</v>
      </c>
      <c r="AV17" s="40">
        <v>2602</v>
      </c>
      <c r="AW17" s="40">
        <v>21000</v>
      </c>
      <c r="AX17" s="40">
        <v>3654</v>
      </c>
      <c r="AY17" s="40">
        <v>2069</v>
      </c>
      <c r="AZ17" s="40">
        <v>2258</v>
      </c>
      <c r="BA17" s="40">
        <v>3000</v>
      </c>
      <c r="BB17" s="40">
        <v>2760</v>
      </c>
      <c r="BC17" s="40">
        <v>2304</v>
      </c>
    </row>
    <row r="18" spans="1:55" ht="15">
      <c r="A18" s="18" t="s">
        <v>6</v>
      </c>
      <c r="B18" s="37">
        <f t="shared" si="4"/>
        <v>563772</v>
      </c>
      <c r="C18" s="38"/>
      <c r="D18" s="39"/>
      <c r="E18" s="40">
        <v>9715</v>
      </c>
      <c r="F18" s="40">
        <v>9410</v>
      </c>
      <c r="G18" s="40">
        <v>8318</v>
      </c>
      <c r="H18" s="40">
        <v>8700</v>
      </c>
      <c r="I18" s="40">
        <v>10348</v>
      </c>
      <c r="J18" s="40">
        <v>9700</v>
      </c>
      <c r="K18" s="40">
        <v>9922</v>
      </c>
      <c r="L18" s="40">
        <v>9950</v>
      </c>
      <c r="M18" s="40">
        <v>11280</v>
      </c>
      <c r="N18" s="40">
        <v>10926</v>
      </c>
      <c r="O18" s="40">
        <v>10965</v>
      </c>
      <c r="P18" s="40">
        <v>8137</v>
      </c>
      <c r="Q18" s="40">
        <v>7700</v>
      </c>
      <c r="R18" s="40">
        <v>13800</v>
      </c>
      <c r="S18" s="40">
        <v>9626</v>
      </c>
      <c r="T18" s="40">
        <v>12400</v>
      </c>
      <c r="U18" s="40">
        <v>7600</v>
      </c>
      <c r="V18" s="40">
        <v>7798</v>
      </c>
      <c r="W18" s="40">
        <v>8602</v>
      </c>
      <c r="X18" s="40">
        <v>11566</v>
      </c>
      <c r="Y18" s="40">
        <v>9429</v>
      </c>
      <c r="Z18" s="40">
        <v>11205</v>
      </c>
      <c r="AA18" s="40">
        <v>10100</v>
      </c>
      <c r="AB18" s="40">
        <v>11480</v>
      </c>
      <c r="AC18" s="40">
        <v>13620</v>
      </c>
      <c r="AD18" s="40">
        <v>10200</v>
      </c>
      <c r="AE18" s="40">
        <v>9253</v>
      </c>
      <c r="AF18" s="40">
        <v>9938</v>
      </c>
      <c r="AG18" s="40">
        <v>10409</v>
      </c>
      <c r="AH18" s="40">
        <v>15551</v>
      </c>
      <c r="AI18" s="40">
        <v>11879</v>
      </c>
      <c r="AJ18" s="40">
        <v>7150</v>
      </c>
      <c r="AK18" s="40">
        <v>7934</v>
      </c>
      <c r="AL18" s="40">
        <v>13550</v>
      </c>
      <c r="AM18" s="40">
        <v>10200</v>
      </c>
      <c r="AN18" s="40">
        <v>8196</v>
      </c>
      <c r="AO18" s="40">
        <v>10998</v>
      </c>
      <c r="AP18" s="40">
        <v>9480</v>
      </c>
      <c r="AQ18" s="40">
        <v>12929</v>
      </c>
      <c r="AR18" s="40">
        <v>11633</v>
      </c>
      <c r="AS18" s="40">
        <v>6636</v>
      </c>
      <c r="AT18" s="40">
        <v>7675</v>
      </c>
      <c r="AU18" s="40">
        <v>11200</v>
      </c>
      <c r="AV18" s="40">
        <v>10764</v>
      </c>
      <c r="AW18" s="40">
        <v>55000</v>
      </c>
      <c r="AX18" s="40">
        <v>12728</v>
      </c>
      <c r="AY18" s="40">
        <v>10607</v>
      </c>
      <c r="AZ18" s="40">
        <v>8846</v>
      </c>
      <c r="BA18" s="40">
        <v>11000</v>
      </c>
      <c r="BB18" s="40">
        <v>9750</v>
      </c>
      <c r="BC18" s="40">
        <v>7969</v>
      </c>
    </row>
    <row r="19" spans="1:55" ht="15">
      <c r="A19" s="18" t="s">
        <v>7</v>
      </c>
      <c r="B19" s="37">
        <f t="shared" si="4"/>
        <v>31645</v>
      </c>
      <c r="C19" s="38"/>
      <c r="D19" s="39"/>
      <c r="E19" s="40"/>
      <c r="F19" s="40"/>
      <c r="G19" s="40"/>
      <c r="H19" s="40"/>
      <c r="I19" s="40"/>
      <c r="J19" s="40"/>
      <c r="K19" s="40"/>
      <c r="L19" s="40">
        <v>550</v>
      </c>
      <c r="M19" s="40">
        <v>406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v>1236</v>
      </c>
      <c r="AA19" s="40">
        <v>406</v>
      </c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>
        <v>406</v>
      </c>
      <c r="AN19" s="40"/>
      <c r="AO19" s="40"/>
      <c r="AP19" s="40">
        <v>641</v>
      </c>
      <c r="AQ19" s="40"/>
      <c r="AR19" s="40"/>
      <c r="AS19" s="40"/>
      <c r="AT19" s="40"/>
      <c r="AU19" s="40"/>
      <c r="AV19" s="40"/>
      <c r="AW19" s="40">
        <v>28000</v>
      </c>
      <c r="AX19" s="40"/>
      <c r="AY19" s="40"/>
      <c r="AZ19" s="40"/>
      <c r="BA19" s="40"/>
      <c r="BB19" s="40"/>
      <c r="BC19" s="40"/>
    </row>
    <row r="20" spans="1:55" ht="15">
      <c r="A20" s="18" t="s">
        <v>8</v>
      </c>
      <c r="B20" s="37">
        <f t="shared" si="4"/>
        <v>38274</v>
      </c>
      <c r="C20" s="38"/>
      <c r="D20" s="39"/>
      <c r="E20" s="40">
        <v>207</v>
      </c>
      <c r="F20" s="40">
        <v>1000</v>
      </c>
      <c r="G20" s="40">
        <v>700</v>
      </c>
      <c r="H20" s="40">
        <v>840</v>
      </c>
      <c r="I20" s="40">
        <v>1174</v>
      </c>
      <c r="J20" s="40">
        <v>400</v>
      </c>
      <c r="K20" s="40">
        <v>640</v>
      </c>
      <c r="L20" s="40"/>
      <c r="M20" s="40"/>
      <c r="N20" s="40">
        <v>240</v>
      </c>
      <c r="O20" s="40">
        <v>295</v>
      </c>
      <c r="P20" s="40">
        <v>736</v>
      </c>
      <c r="Q20" s="40">
        <v>1100</v>
      </c>
      <c r="R20" s="40">
        <v>1500</v>
      </c>
      <c r="S20" s="40">
        <v>406</v>
      </c>
      <c r="T20" s="40">
        <v>530</v>
      </c>
      <c r="U20" s="40">
        <v>800</v>
      </c>
      <c r="V20" s="40">
        <v>507</v>
      </c>
      <c r="W20" s="40">
        <v>535</v>
      </c>
      <c r="X20" s="40">
        <v>1898</v>
      </c>
      <c r="Y20" s="40">
        <v>230</v>
      </c>
      <c r="Z20" s="40">
        <v>584</v>
      </c>
      <c r="AA20" s="40"/>
      <c r="AB20" s="40">
        <v>1806</v>
      </c>
      <c r="AC20" s="40">
        <v>499</v>
      </c>
      <c r="AD20" s="40"/>
      <c r="AE20" s="40">
        <v>771</v>
      </c>
      <c r="AF20" s="40">
        <v>1072</v>
      </c>
      <c r="AG20" s="40">
        <v>770</v>
      </c>
      <c r="AH20" s="40">
        <v>528</v>
      </c>
      <c r="AI20" s="40">
        <v>750</v>
      </c>
      <c r="AJ20" s="40">
        <v>750</v>
      </c>
      <c r="AK20" s="40">
        <v>811</v>
      </c>
      <c r="AL20" s="40">
        <v>700</v>
      </c>
      <c r="AM20" s="40"/>
      <c r="AN20" s="40">
        <v>250</v>
      </c>
      <c r="AO20" s="40">
        <v>1520</v>
      </c>
      <c r="AP20" s="40"/>
      <c r="AQ20" s="40">
        <v>758</v>
      </c>
      <c r="AR20" s="40">
        <v>35</v>
      </c>
      <c r="AS20" s="40">
        <v>356</v>
      </c>
      <c r="AT20" s="40">
        <v>323</v>
      </c>
      <c r="AU20" s="40">
        <v>1200</v>
      </c>
      <c r="AV20" s="40">
        <v>993</v>
      </c>
      <c r="AW20" s="40">
        <v>3200</v>
      </c>
      <c r="AX20" s="40">
        <v>1856</v>
      </c>
      <c r="AY20" s="40">
        <v>654</v>
      </c>
      <c r="AZ20" s="40">
        <v>750</v>
      </c>
      <c r="BA20" s="40">
        <v>1400</v>
      </c>
      <c r="BB20" s="40">
        <v>1500</v>
      </c>
      <c r="BC20" s="40">
        <v>700</v>
      </c>
    </row>
    <row r="21" spans="1:55" ht="15">
      <c r="A21" s="18" t="s">
        <v>9</v>
      </c>
      <c r="B21" s="37"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21592</v>
      </c>
      <c r="C24" s="38"/>
      <c r="D24" s="39"/>
      <c r="E24" s="40"/>
      <c r="F24" s="40">
        <v>744</v>
      </c>
      <c r="G24" s="40"/>
      <c r="H24" s="40"/>
      <c r="I24" s="40">
        <v>1588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>
        <v>1600</v>
      </c>
      <c r="AO24" s="40"/>
      <c r="AP24" s="40"/>
      <c r="AQ24" s="40">
        <v>5000</v>
      </c>
      <c r="AR24" s="40"/>
      <c r="AS24" s="40"/>
      <c r="AT24" s="40"/>
      <c r="AU24" s="40"/>
      <c r="AV24" s="40"/>
      <c r="AW24" s="40">
        <v>10000</v>
      </c>
      <c r="AX24" s="40"/>
      <c r="AY24" s="40"/>
      <c r="AZ24" s="40"/>
      <c r="BA24" s="40"/>
      <c r="BB24" s="40">
        <v>2660</v>
      </c>
      <c r="BC24" s="40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13939</v>
      </c>
      <c r="C26" s="38"/>
      <c r="D26" s="39"/>
      <c r="E26" s="40">
        <v>500</v>
      </c>
      <c r="F26" s="40">
        <v>200</v>
      </c>
      <c r="G26" s="40">
        <v>1507</v>
      </c>
      <c r="H26" s="40"/>
      <c r="I26" s="40"/>
      <c r="J26" s="40"/>
      <c r="K26" s="40">
        <v>390</v>
      </c>
      <c r="L26" s="40">
        <v>100</v>
      </c>
      <c r="M26" s="40"/>
      <c r="N26" s="40">
        <v>260</v>
      </c>
      <c r="O26" s="40">
        <v>65</v>
      </c>
      <c r="P26" s="40"/>
      <c r="Q26" s="40">
        <v>350</v>
      </c>
      <c r="R26" s="40">
        <v>500</v>
      </c>
      <c r="S26" s="40"/>
      <c r="T26" s="40"/>
      <c r="U26" s="40"/>
      <c r="V26" s="40">
        <v>390</v>
      </c>
      <c r="W26" s="40"/>
      <c r="X26" s="40">
        <v>130</v>
      </c>
      <c r="Y26" s="40"/>
      <c r="Z26" s="40">
        <v>200</v>
      </c>
      <c r="AA26" s="40">
        <v>100</v>
      </c>
      <c r="AB26" s="40">
        <v>130</v>
      </c>
      <c r="AC26" s="40">
        <v>350</v>
      </c>
      <c r="AD26" s="40">
        <v>130</v>
      </c>
      <c r="AE26" s="40">
        <v>200</v>
      </c>
      <c r="AF26" s="40">
        <v>175</v>
      </c>
      <c r="AG26" s="40"/>
      <c r="AH26" s="40">
        <v>500</v>
      </c>
      <c r="AI26" s="40">
        <v>412</v>
      </c>
      <c r="AJ26" s="40">
        <v>100</v>
      </c>
      <c r="AK26" s="40">
        <v>1000</v>
      </c>
      <c r="AL26" s="40">
        <v>150</v>
      </c>
      <c r="AM26" s="40">
        <v>130</v>
      </c>
      <c r="AN26" s="40"/>
      <c r="AO26" s="40">
        <v>50</v>
      </c>
      <c r="AP26" s="40">
        <v>130</v>
      </c>
      <c r="AQ26" s="40"/>
      <c r="AR26" s="40">
        <v>52</v>
      </c>
      <c r="AS26" s="40"/>
      <c r="AT26" s="40"/>
      <c r="AU26" s="40"/>
      <c r="AV26" s="40">
        <v>208</v>
      </c>
      <c r="AW26" s="40">
        <v>5200</v>
      </c>
      <c r="AX26" s="40">
        <v>130</v>
      </c>
      <c r="AY26" s="40"/>
      <c r="AZ26" s="40"/>
      <c r="BA26" s="40"/>
      <c r="BB26" s="40">
        <v>200</v>
      </c>
      <c r="BC26" s="40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7491</v>
      </c>
      <c r="C28" s="38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>
        <v>3631</v>
      </c>
      <c r="AC28" s="40"/>
      <c r="AD28" s="40">
        <v>3860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1001368</v>
      </c>
      <c r="C29" s="33"/>
      <c r="D29" s="34"/>
      <c r="E29" s="27">
        <f aca="true" t="shared" si="5" ref="E29:AJ29">E30+E31+E32+E33+E34</f>
        <v>22155</v>
      </c>
      <c r="F29" s="27">
        <f t="shared" si="5"/>
        <v>17500</v>
      </c>
      <c r="G29" s="27">
        <f t="shared" si="5"/>
        <v>16393</v>
      </c>
      <c r="H29" s="27">
        <f t="shared" si="5"/>
        <v>14118</v>
      </c>
      <c r="I29" s="27">
        <f t="shared" si="5"/>
        <v>18460</v>
      </c>
      <c r="J29" s="27">
        <f t="shared" si="5"/>
        <v>15880</v>
      </c>
      <c r="K29" s="27">
        <f t="shared" si="5"/>
        <v>16364</v>
      </c>
      <c r="L29" s="27">
        <f t="shared" si="5"/>
        <v>16820</v>
      </c>
      <c r="M29" s="27">
        <f t="shared" si="5"/>
        <v>18780</v>
      </c>
      <c r="N29" s="27">
        <f t="shared" si="5"/>
        <v>17000</v>
      </c>
      <c r="O29" s="27">
        <f t="shared" si="5"/>
        <v>17551</v>
      </c>
      <c r="P29" s="27">
        <f t="shared" si="5"/>
        <v>16520</v>
      </c>
      <c r="Q29" s="27">
        <f t="shared" si="5"/>
        <v>15156</v>
      </c>
      <c r="R29" s="27">
        <f t="shared" si="5"/>
        <v>25350</v>
      </c>
      <c r="S29" s="27">
        <f t="shared" si="5"/>
        <v>16548</v>
      </c>
      <c r="T29" s="27">
        <f t="shared" si="5"/>
        <v>19760</v>
      </c>
      <c r="U29" s="27">
        <f t="shared" si="5"/>
        <v>15670</v>
      </c>
      <c r="V29" s="27">
        <f t="shared" si="5"/>
        <v>12932</v>
      </c>
      <c r="W29" s="27">
        <f t="shared" si="5"/>
        <v>15499</v>
      </c>
      <c r="X29" s="27">
        <f t="shared" si="5"/>
        <v>19421</v>
      </c>
      <c r="Y29" s="27">
        <f t="shared" si="5"/>
        <v>14080</v>
      </c>
      <c r="Z29" s="27">
        <f t="shared" si="5"/>
        <v>19482</v>
      </c>
      <c r="AA29" s="27">
        <f t="shared" si="5"/>
        <v>15950</v>
      </c>
      <c r="AB29" s="27">
        <f t="shared" si="5"/>
        <v>19937</v>
      </c>
      <c r="AC29" s="27">
        <f t="shared" si="5"/>
        <v>21270</v>
      </c>
      <c r="AD29" s="27">
        <f t="shared" si="5"/>
        <v>18810</v>
      </c>
      <c r="AE29" s="27">
        <f t="shared" si="5"/>
        <v>15504</v>
      </c>
      <c r="AF29" s="27">
        <f t="shared" si="5"/>
        <v>16946</v>
      </c>
      <c r="AG29" s="27">
        <f t="shared" si="5"/>
        <v>17189</v>
      </c>
      <c r="AH29" s="27">
        <f t="shared" si="5"/>
        <v>21340</v>
      </c>
      <c r="AI29" s="27">
        <f t="shared" si="5"/>
        <v>20531</v>
      </c>
      <c r="AJ29" s="27">
        <f t="shared" si="5"/>
        <v>14075</v>
      </c>
      <c r="AK29" s="27">
        <f aca="true" t="shared" si="6" ref="AK29:BC29">AK30+AK31+AK32+AK33+AK34</f>
        <v>13834</v>
      </c>
      <c r="AL29" s="27">
        <f t="shared" si="6"/>
        <v>22600</v>
      </c>
      <c r="AM29" s="27">
        <f t="shared" si="6"/>
        <v>17870</v>
      </c>
      <c r="AN29" s="27">
        <f t="shared" si="6"/>
        <v>12951</v>
      </c>
      <c r="AO29" s="27">
        <f t="shared" si="6"/>
        <v>18765</v>
      </c>
      <c r="AP29" s="27">
        <f t="shared" si="6"/>
        <v>19688</v>
      </c>
      <c r="AQ29" s="27">
        <f t="shared" si="6"/>
        <v>19600</v>
      </c>
      <c r="AR29" s="27">
        <f t="shared" si="6"/>
        <v>17211</v>
      </c>
      <c r="AS29" s="27">
        <f t="shared" si="6"/>
        <v>11884</v>
      </c>
      <c r="AT29" s="27">
        <f t="shared" si="6"/>
        <v>14197</v>
      </c>
      <c r="AU29" s="27">
        <f t="shared" si="6"/>
        <v>20832</v>
      </c>
      <c r="AV29" s="27">
        <f t="shared" si="6"/>
        <v>18644</v>
      </c>
      <c r="AW29" s="27">
        <f t="shared" si="6"/>
        <v>115310</v>
      </c>
      <c r="AX29" s="27">
        <f t="shared" si="6"/>
        <v>21050</v>
      </c>
      <c r="AY29" s="27">
        <f t="shared" si="6"/>
        <v>21202</v>
      </c>
      <c r="AZ29" s="27">
        <f t="shared" si="6"/>
        <v>17561</v>
      </c>
      <c r="BA29" s="27">
        <f t="shared" si="6"/>
        <v>20200</v>
      </c>
      <c r="BB29" s="27">
        <f t="shared" si="6"/>
        <v>20551</v>
      </c>
      <c r="BC29" s="27">
        <f t="shared" si="6"/>
        <v>14427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752660</v>
      </c>
      <c r="C30" s="38"/>
      <c r="D30" s="39"/>
      <c r="E30" s="40">
        <v>16539</v>
      </c>
      <c r="F30" s="40">
        <v>13200</v>
      </c>
      <c r="G30" s="40">
        <v>12540</v>
      </c>
      <c r="H30" s="40">
        <v>10650</v>
      </c>
      <c r="I30" s="40">
        <v>13963</v>
      </c>
      <c r="J30" s="40">
        <v>12100</v>
      </c>
      <c r="K30" s="40">
        <v>12348</v>
      </c>
      <c r="L30" s="40">
        <v>12692</v>
      </c>
      <c r="M30" s="40">
        <v>14600</v>
      </c>
      <c r="N30" s="40">
        <v>12825</v>
      </c>
      <c r="O30" s="40">
        <v>13690</v>
      </c>
      <c r="P30" s="40">
        <v>12467</v>
      </c>
      <c r="Q30" s="40">
        <v>10600</v>
      </c>
      <c r="R30" s="40">
        <v>19129</v>
      </c>
      <c r="S30" s="40">
        <v>12500</v>
      </c>
      <c r="T30" s="40">
        <v>14900</v>
      </c>
      <c r="U30" s="40">
        <v>11800</v>
      </c>
      <c r="V30" s="40">
        <v>9679</v>
      </c>
      <c r="W30" s="40">
        <v>12068</v>
      </c>
      <c r="X30" s="40">
        <v>14654</v>
      </c>
      <c r="Y30" s="40">
        <v>9700</v>
      </c>
      <c r="Z30" s="40">
        <v>14526</v>
      </c>
      <c r="AA30" s="40">
        <v>12380</v>
      </c>
      <c r="AB30" s="40">
        <v>14900</v>
      </c>
      <c r="AC30" s="40">
        <v>16100</v>
      </c>
      <c r="AD30" s="40">
        <v>14240</v>
      </c>
      <c r="AE30" s="40">
        <v>11700</v>
      </c>
      <c r="AF30" s="40">
        <v>13180</v>
      </c>
      <c r="AG30" s="40">
        <v>12971</v>
      </c>
      <c r="AH30" s="40">
        <v>16103</v>
      </c>
      <c r="AI30" s="40">
        <v>15529</v>
      </c>
      <c r="AJ30" s="40">
        <v>10650</v>
      </c>
      <c r="AK30" s="40">
        <v>10361</v>
      </c>
      <c r="AL30" s="40">
        <v>17000</v>
      </c>
      <c r="AM30" s="40">
        <v>13800</v>
      </c>
      <c r="AN30" s="40">
        <v>9750</v>
      </c>
      <c r="AO30" s="40">
        <v>14193</v>
      </c>
      <c r="AP30" s="40">
        <v>12847</v>
      </c>
      <c r="AQ30" s="40">
        <v>14790</v>
      </c>
      <c r="AR30" s="40">
        <v>13000</v>
      </c>
      <c r="AS30" s="40">
        <v>8956</v>
      </c>
      <c r="AT30" s="40">
        <v>11048</v>
      </c>
      <c r="AU30" s="40">
        <v>15720</v>
      </c>
      <c r="AV30" s="40">
        <v>14012</v>
      </c>
      <c r="AW30" s="40">
        <v>86000</v>
      </c>
      <c r="AX30" s="40">
        <v>15700</v>
      </c>
      <c r="AY30" s="40">
        <v>15998</v>
      </c>
      <c r="AZ30" s="40">
        <v>13250</v>
      </c>
      <c r="BA30" s="40">
        <v>15600</v>
      </c>
      <c r="BB30" s="40">
        <v>14800</v>
      </c>
      <c r="BC30" s="40">
        <v>10912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21926</v>
      </c>
      <c r="C31" s="38"/>
      <c r="D31" s="39"/>
      <c r="E31" s="40">
        <v>398</v>
      </c>
      <c r="F31" s="40">
        <v>320</v>
      </c>
      <c r="G31" s="40">
        <v>277</v>
      </c>
      <c r="H31" s="40">
        <v>257</v>
      </c>
      <c r="I31" s="40">
        <v>336</v>
      </c>
      <c r="J31" s="40">
        <v>130</v>
      </c>
      <c r="K31" s="40">
        <v>297</v>
      </c>
      <c r="L31" s="40">
        <v>305</v>
      </c>
      <c r="M31" s="40">
        <v>360</v>
      </c>
      <c r="N31" s="40">
        <v>310</v>
      </c>
      <c r="O31" s="40">
        <v>326</v>
      </c>
      <c r="P31" s="40">
        <v>299</v>
      </c>
      <c r="Q31" s="40">
        <v>260</v>
      </c>
      <c r="R31" s="40">
        <v>460</v>
      </c>
      <c r="S31" s="40">
        <v>299</v>
      </c>
      <c r="T31" s="40">
        <v>360</v>
      </c>
      <c r="U31" s="40">
        <v>290</v>
      </c>
      <c r="V31" s="40">
        <v>233</v>
      </c>
      <c r="W31" s="40">
        <v>290</v>
      </c>
      <c r="X31" s="40">
        <v>353</v>
      </c>
      <c r="Y31" s="40">
        <v>340</v>
      </c>
      <c r="Z31" s="40">
        <v>349</v>
      </c>
      <c r="AA31" s="40">
        <v>310</v>
      </c>
      <c r="AB31" s="40">
        <v>372</v>
      </c>
      <c r="AC31" s="40">
        <v>4000</v>
      </c>
      <c r="AD31" s="40">
        <v>350</v>
      </c>
      <c r="AE31" s="40">
        <v>281</v>
      </c>
      <c r="AF31" s="40">
        <v>350</v>
      </c>
      <c r="AG31" s="40">
        <v>312</v>
      </c>
      <c r="AH31" s="40">
        <v>387</v>
      </c>
      <c r="AI31" s="40">
        <v>373</v>
      </c>
      <c r="AJ31" s="40">
        <v>250</v>
      </c>
      <c r="AK31" s="40">
        <v>249</v>
      </c>
      <c r="AL31" s="40">
        <v>400</v>
      </c>
      <c r="AM31" s="40">
        <v>330</v>
      </c>
      <c r="AN31" s="40">
        <v>231</v>
      </c>
      <c r="AO31" s="40">
        <v>342</v>
      </c>
      <c r="AP31" s="40">
        <v>303</v>
      </c>
      <c r="AQ31" s="40">
        <v>356</v>
      </c>
      <c r="AR31" s="40">
        <v>312</v>
      </c>
      <c r="AS31" s="40">
        <v>216</v>
      </c>
      <c r="AT31" s="40">
        <v>266</v>
      </c>
      <c r="AU31" s="40">
        <v>378</v>
      </c>
      <c r="AV31" s="40">
        <v>343</v>
      </c>
      <c r="AW31" s="40">
        <v>2100</v>
      </c>
      <c r="AX31" s="40">
        <v>400</v>
      </c>
      <c r="AY31" s="40">
        <v>385</v>
      </c>
      <c r="AZ31" s="40">
        <v>319</v>
      </c>
      <c r="BA31" s="40">
        <v>400</v>
      </c>
      <c r="BB31" s="40">
        <v>500</v>
      </c>
      <c r="BC31" s="40">
        <v>262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187692</v>
      </c>
      <c r="C32" s="38"/>
      <c r="D32" s="39"/>
      <c r="E32" s="40">
        <v>4373</v>
      </c>
      <c r="F32" s="40">
        <v>3300</v>
      </c>
      <c r="G32" s="40">
        <v>2985</v>
      </c>
      <c r="H32" s="40">
        <v>2665</v>
      </c>
      <c r="I32" s="40">
        <v>3490</v>
      </c>
      <c r="J32" s="40">
        <v>3000</v>
      </c>
      <c r="K32" s="40">
        <v>3087</v>
      </c>
      <c r="L32" s="40">
        <v>3173</v>
      </c>
      <c r="M32" s="40">
        <v>3670</v>
      </c>
      <c r="N32" s="40">
        <v>3206</v>
      </c>
      <c r="O32" s="40">
        <v>3394</v>
      </c>
      <c r="P32" s="40">
        <v>3117</v>
      </c>
      <c r="Q32" s="40">
        <v>2700</v>
      </c>
      <c r="R32" s="40">
        <v>4782</v>
      </c>
      <c r="S32" s="40">
        <v>3112</v>
      </c>
      <c r="T32" s="40">
        <v>3730</v>
      </c>
      <c r="U32" s="40">
        <v>2950</v>
      </c>
      <c r="V32" s="40">
        <v>2420</v>
      </c>
      <c r="W32" s="40">
        <v>3017</v>
      </c>
      <c r="X32" s="40">
        <v>3664</v>
      </c>
      <c r="Y32" s="40">
        <v>3350</v>
      </c>
      <c r="Z32" s="40">
        <v>3631</v>
      </c>
      <c r="AA32" s="40">
        <v>3130</v>
      </c>
      <c r="AB32" s="40">
        <v>3870</v>
      </c>
      <c r="AC32" s="40">
        <v>390</v>
      </c>
      <c r="AD32" s="40">
        <v>3500</v>
      </c>
      <c r="AE32" s="40">
        <v>2925</v>
      </c>
      <c r="AF32" s="40">
        <v>3280</v>
      </c>
      <c r="AG32" s="40">
        <v>3243</v>
      </c>
      <c r="AH32" s="40">
        <v>4026</v>
      </c>
      <c r="AI32" s="40">
        <v>3882</v>
      </c>
      <c r="AJ32" s="40">
        <v>2660</v>
      </c>
      <c r="AK32" s="40">
        <v>2590</v>
      </c>
      <c r="AL32" s="40">
        <v>4300</v>
      </c>
      <c r="AM32" s="40">
        <v>3600</v>
      </c>
      <c r="AN32" s="40">
        <v>2500</v>
      </c>
      <c r="AO32" s="40">
        <v>3548</v>
      </c>
      <c r="AP32" s="40">
        <v>3148</v>
      </c>
      <c r="AQ32" s="40">
        <v>3698</v>
      </c>
      <c r="AR32" s="40">
        <v>3237</v>
      </c>
      <c r="AS32" s="40">
        <v>2251</v>
      </c>
      <c r="AT32" s="40">
        <v>2764</v>
      </c>
      <c r="AU32" s="40">
        <v>3930</v>
      </c>
      <c r="AV32" s="40">
        <v>3563</v>
      </c>
      <c r="AW32" s="40">
        <v>22800</v>
      </c>
      <c r="AX32" s="40">
        <v>4000</v>
      </c>
      <c r="AY32" s="40">
        <v>4000</v>
      </c>
      <c r="AZ32" s="40">
        <v>3313</v>
      </c>
      <c r="BA32" s="40">
        <v>4000</v>
      </c>
      <c r="BB32" s="40">
        <v>4000</v>
      </c>
      <c r="BC32" s="40">
        <v>2728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8128</v>
      </c>
      <c r="C33" s="38"/>
      <c r="D33" s="39"/>
      <c r="E33" s="40">
        <v>170</v>
      </c>
      <c r="F33" s="40">
        <v>140</v>
      </c>
      <c r="G33" s="40">
        <v>119</v>
      </c>
      <c r="H33" s="40">
        <v>110</v>
      </c>
      <c r="I33" s="40">
        <v>100</v>
      </c>
      <c r="J33" s="40">
        <v>150</v>
      </c>
      <c r="K33" s="40">
        <v>127</v>
      </c>
      <c r="L33" s="40">
        <v>130</v>
      </c>
      <c r="M33" s="40">
        <v>150</v>
      </c>
      <c r="N33" s="40">
        <v>134</v>
      </c>
      <c r="O33" s="40">
        <v>141</v>
      </c>
      <c r="P33" s="40">
        <v>128</v>
      </c>
      <c r="Q33" s="40">
        <v>76</v>
      </c>
      <c r="R33" s="40">
        <v>197</v>
      </c>
      <c r="S33" s="40">
        <v>128</v>
      </c>
      <c r="T33" s="40">
        <v>160</v>
      </c>
      <c r="U33" s="40">
        <v>140</v>
      </c>
      <c r="V33" s="40">
        <v>100</v>
      </c>
      <c r="W33" s="40">
        <v>124</v>
      </c>
      <c r="X33" s="40">
        <v>151</v>
      </c>
      <c r="Y33" s="40">
        <v>140</v>
      </c>
      <c r="Z33" s="40">
        <v>382</v>
      </c>
      <c r="AA33" s="40">
        <v>130</v>
      </c>
      <c r="AB33" s="40">
        <v>160</v>
      </c>
      <c r="AC33" s="40">
        <v>120</v>
      </c>
      <c r="AD33" s="40">
        <v>140</v>
      </c>
      <c r="AE33" s="40">
        <v>120</v>
      </c>
      <c r="AF33" s="40">
        <v>136</v>
      </c>
      <c r="AG33" s="40">
        <v>133</v>
      </c>
      <c r="AH33" s="40">
        <v>166</v>
      </c>
      <c r="AI33" s="40">
        <v>112</v>
      </c>
      <c r="AJ33" s="40">
        <v>75</v>
      </c>
      <c r="AK33" s="40">
        <v>211</v>
      </c>
      <c r="AL33" s="40">
        <v>200</v>
      </c>
      <c r="AM33" s="40">
        <v>140</v>
      </c>
      <c r="AN33" s="40">
        <v>70</v>
      </c>
      <c r="AO33" s="40">
        <v>102</v>
      </c>
      <c r="AP33" s="40">
        <v>133</v>
      </c>
      <c r="AQ33" s="40">
        <v>152</v>
      </c>
      <c r="AR33" s="40">
        <v>133</v>
      </c>
      <c r="AS33" s="40">
        <v>92</v>
      </c>
      <c r="AT33" s="40">
        <v>119</v>
      </c>
      <c r="AU33" s="40">
        <v>162</v>
      </c>
      <c r="AV33" s="40">
        <v>144</v>
      </c>
      <c r="AW33" s="40">
        <v>900</v>
      </c>
      <c r="AX33" s="40">
        <v>200</v>
      </c>
      <c r="AY33" s="40">
        <v>165</v>
      </c>
      <c r="AZ33" s="40">
        <v>137</v>
      </c>
      <c r="BA33" s="40">
        <v>200</v>
      </c>
      <c r="BB33" s="40">
        <v>300</v>
      </c>
      <c r="BC33" s="40">
        <v>79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30962</v>
      </c>
      <c r="C34" s="38"/>
      <c r="D34" s="39"/>
      <c r="E34" s="40">
        <v>675</v>
      </c>
      <c r="F34" s="40">
        <v>540</v>
      </c>
      <c r="G34" s="40">
        <v>472</v>
      </c>
      <c r="H34" s="40">
        <v>436</v>
      </c>
      <c r="I34" s="40">
        <v>571</v>
      </c>
      <c r="J34" s="40">
        <v>500</v>
      </c>
      <c r="K34" s="40">
        <v>505</v>
      </c>
      <c r="L34" s="40">
        <v>520</v>
      </c>
      <c r="M34" s="40"/>
      <c r="N34" s="40">
        <v>525</v>
      </c>
      <c r="O34" s="40"/>
      <c r="P34" s="40">
        <v>509</v>
      </c>
      <c r="Q34" s="40">
        <v>1520</v>
      </c>
      <c r="R34" s="40">
        <v>782</v>
      </c>
      <c r="S34" s="40">
        <v>509</v>
      </c>
      <c r="T34" s="40">
        <v>610</v>
      </c>
      <c r="U34" s="40">
        <v>490</v>
      </c>
      <c r="V34" s="40">
        <v>500</v>
      </c>
      <c r="W34" s="40"/>
      <c r="X34" s="40">
        <v>599</v>
      </c>
      <c r="Y34" s="40">
        <v>550</v>
      </c>
      <c r="Z34" s="40">
        <v>594</v>
      </c>
      <c r="AA34" s="40"/>
      <c r="AB34" s="40">
        <v>635</v>
      </c>
      <c r="AC34" s="40">
        <v>660</v>
      </c>
      <c r="AD34" s="40">
        <v>580</v>
      </c>
      <c r="AE34" s="40">
        <v>478</v>
      </c>
      <c r="AF34" s="40"/>
      <c r="AG34" s="40">
        <v>530</v>
      </c>
      <c r="AH34" s="40">
        <v>658</v>
      </c>
      <c r="AI34" s="40">
        <v>635</v>
      </c>
      <c r="AJ34" s="40">
        <v>440</v>
      </c>
      <c r="AK34" s="40">
        <v>423</v>
      </c>
      <c r="AL34" s="40">
        <v>700</v>
      </c>
      <c r="AM34" s="40"/>
      <c r="AN34" s="40">
        <v>400</v>
      </c>
      <c r="AO34" s="40">
        <v>580</v>
      </c>
      <c r="AP34" s="40">
        <v>3257</v>
      </c>
      <c r="AQ34" s="40">
        <v>604</v>
      </c>
      <c r="AR34" s="40">
        <v>529</v>
      </c>
      <c r="AS34" s="40">
        <v>369</v>
      </c>
      <c r="AT34" s="40"/>
      <c r="AU34" s="40">
        <v>642</v>
      </c>
      <c r="AV34" s="40">
        <v>582</v>
      </c>
      <c r="AW34" s="40">
        <v>3510</v>
      </c>
      <c r="AX34" s="40">
        <v>750</v>
      </c>
      <c r="AY34" s="40">
        <v>654</v>
      </c>
      <c r="AZ34" s="40">
        <v>542</v>
      </c>
      <c r="BA34" s="40"/>
      <c r="BB34" s="40">
        <v>951</v>
      </c>
      <c r="BC34" s="40">
        <v>446</v>
      </c>
    </row>
    <row r="35" spans="13:54" ht="12.75">
      <c r="M35" s="20"/>
      <c r="R35" s="20"/>
      <c r="AI35">
        <v>0</v>
      </c>
      <c r="AK35" s="31"/>
      <c r="AU35" s="31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/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/>
      <c r="B39" s="19"/>
      <c r="C39" s="19"/>
      <c r="D39" s="19"/>
    </row>
    <row r="40" spans="1:4" ht="15">
      <c r="A40" s="19"/>
      <c r="B40" s="19"/>
      <c r="C40" s="19"/>
      <c r="D40" s="19"/>
    </row>
    <row r="41" spans="1:4" ht="15">
      <c r="A41" s="19" t="s">
        <v>23</v>
      </c>
      <c r="B41" s="19"/>
      <c r="C41" s="19"/>
      <c r="D41" s="19"/>
    </row>
    <row r="42" spans="1:4" ht="15">
      <c r="A42" s="19" t="s">
        <v>22</v>
      </c>
      <c r="B42" s="19" t="s">
        <v>74</v>
      </c>
      <c r="C42" s="19"/>
      <c r="D42" s="19"/>
    </row>
    <row r="43" spans="1:4" ht="15">
      <c r="A43" s="19"/>
      <c r="B43" s="19" t="s">
        <v>24</v>
      </c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97" right="0.32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2">
      <selection activeCell="F46" sqref="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80">
        <f aca="true" t="shared" si="0" ref="D4:D35">E4+F4</f>
        <v>92545</v>
      </c>
      <c r="E4" s="81">
        <v>2528</v>
      </c>
      <c r="F4" s="81">
        <v>90017</v>
      </c>
      <c r="H4"/>
      <c r="I4"/>
    </row>
    <row r="5" spans="2:9" ht="12.75">
      <c r="B5" s="58">
        <v>2</v>
      </c>
      <c r="C5" s="59" t="s">
        <v>81</v>
      </c>
      <c r="D5" s="80">
        <f t="shared" si="0"/>
        <v>113191</v>
      </c>
      <c r="E5" s="81">
        <v>2322</v>
      </c>
      <c r="F5" s="81">
        <v>110869</v>
      </c>
      <c r="G5"/>
      <c r="H5"/>
      <c r="I5"/>
    </row>
    <row r="6" spans="2:9" ht="12.75">
      <c r="B6" s="58">
        <v>3</v>
      </c>
      <c r="C6" s="59" t="s">
        <v>82</v>
      </c>
      <c r="D6" s="80">
        <f t="shared" si="0"/>
        <v>81028</v>
      </c>
      <c r="E6" s="81">
        <v>191</v>
      </c>
      <c r="F6" s="81">
        <v>80837</v>
      </c>
      <c r="G6"/>
      <c r="H6"/>
      <c r="I6"/>
    </row>
    <row r="7" spans="2:9" ht="12.75">
      <c r="B7" s="58">
        <v>4</v>
      </c>
      <c r="C7" s="59" t="s">
        <v>83</v>
      </c>
      <c r="D7" s="80">
        <f t="shared" si="0"/>
        <v>82189</v>
      </c>
      <c r="E7" s="81">
        <v>153</v>
      </c>
      <c r="F7" s="81">
        <v>82036</v>
      </c>
      <c r="G7"/>
      <c r="H7"/>
      <c r="I7"/>
    </row>
    <row r="8" spans="2:9" ht="12.75">
      <c r="B8" s="58">
        <v>5</v>
      </c>
      <c r="C8" s="59" t="s">
        <v>84</v>
      </c>
      <c r="D8" s="80">
        <f t="shared" si="0"/>
        <v>97436</v>
      </c>
      <c r="E8" s="81">
        <v>2969</v>
      </c>
      <c r="F8" s="81">
        <v>94467</v>
      </c>
      <c r="G8"/>
      <c r="H8"/>
      <c r="I8"/>
    </row>
    <row r="9" spans="2:9" ht="12.75">
      <c r="B9" s="58">
        <v>6</v>
      </c>
      <c r="C9" s="59" t="s">
        <v>85</v>
      </c>
      <c r="D9" s="80">
        <f t="shared" si="0"/>
        <v>103161</v>
      </c>
      <c r="E9" s="81">
        <v>5161</v>
      </c>
      <c r="F9" s="81">
        <v>98000</v>
      </c>
      <c r="G9"/>
      <c r="H9"/>
      <c r="I9"/>
    </row>
    <row r="10" spans="2:9" ht="12.75">
      <c r="B10" s="58">
        <v>7</v>
      </c>
      <c r="C10" s="69" t="s">
        <v>86</v>
      </c>
      <c r="D10" s="80">
        <f t="shared" si="0"/>
        <v>97302</v>
      </c>
      <c r="E10" s="81">
        <v>2302</v>
      </c>
      <c r="F10" s="81">
        <v>95000</v>
      </c>
      <c r="G10"/>
      <c r="H10"/>
      <c r="I10"/>
    </row>
    <row r="11" spans="2:9" ht="12.75">
      <c r="B11" s="58">
        <v>8</v>
      </c>
      <c r="C11" s="59" t="s">
        <v>87</v>
      </c>
      <c r="D11" s="80">
        <f t="shared" si="0"/>
        <v>83146</v>
      </c>
      <c r="E11" s="81">
        <v>13416</v>
      </c>
      <c r="F11" s="81">
        <v>69730</v>
      </c>
      <c r="G11"/>
      <c r="H11"/>
      <c r="I11"/>
    </row>
    <row r="12" spans="2:9" ht="12.75">
      <c r="B12" s="58">
        <v>9</v>
      </c>
      <c r="C12" s="59" t="s">
        <v>88</v>
      </c>
      <c r="D12" s="80">
        <f t="shared" si="0"/>
        <v>106010</v>
      </c>
      <c r="E12" s="81">
        <v>12935</v>
      </c>
      <c r="F12" s="81">
        <v>93075</v>
      </c>
      <c r="G12"/>
      <c r="H12"/>
      <c r="I12"/>
    </row>
    <row r="13" spans="2:9" ht="12.75">
      <c r="B13" s="58">
        <v>10</v>
      </c>
      <c r="C13" s="59" t="s">
        <v>89</v>
      </c>
      <c r="D13" s="80">
        <f t="shared" si="0"/>
        <v>90059</v>
      </c>
      <c r="E13" s="81">
        <v>2589</v>
      </c>
      <c r="F13" s="81">
        <v>87470</v>
      </c>
      <c r="G13"/>
      <c r="H13"/>
      <c r="I13"/>
    </row>
    <row r="14" spans="2:9" ht="12.75">
      <c r="B14" s="58">
        <v>11</v>
      </c>
      <c r="C14" s="59" t="s">
        <v>90</v>
      </c>
      <c r="D14" s="80">
        <f t="shared" si="0"/>
        <v>109010</v>
      </c>
      <c r="E14" s="81">
        <v>410</v>
      </c>
      <c r="F14" s="81">
        <v>108600</v>
      </c>
      <c r="G14"/>
      <c r="H14"/>
      <c r="I14"/>
    </row>
    <row r="15" spans="2:9" ht="12.75">
      <c r="B15" s="58">
        <v>12</v>
      </c>
      <c r="C15" s="59" t="s">
        <v>91</v>
      </c>
      <c r="D15" s="80">
        <f t="shared" si="0"/>
        <v>87818</v>
      </c>
      <c r="E15" s="81">
        <v>0</v>
      </c>
      <c r="F15" s="81">
        <v>87818</v>
      </c>
      <c r="G15"/>
      <c r="H15"/>
      <c r="I15"/>
    </row>
    <row r="16" spans="2:9" ht="12.75">
      <c r="B16" s="58">
        <v>13</v>
      </c>
      <c r="C16" s="59" t="s">
        <v>92</v>
      </c>
      <c r="D16" s="80">
        <f t="shared" si="0"/>
        <v>74171</v>
      </c>
      <c r="E16" s="81">
        <v>3941</v>
      </c>
      <c r="F16" s="81">
        <v>70230</v>
      </c>
      <c r="G16"/>
      <c r="H16"/>
      <c r="I16"/>
    </row>
    <row r="17" spans="2:9" ht="12.75">
      <c r="B17" s="58">
        <v>14</v>
      </c>
      <c r="C17" s="59" t="s">
        <v>93</v>
      </c>
      <c r="D17" s="80">
        <f t="shared" si="0"/>
        <v>139545</v>
      </c>
      <c r="E17" s="81">
        <v>1673</v>
      </c>
      <c r="F17" s="81">
        <v>137872</v>
      </c>
      <c r="G17"/>
      <c r="H17"/>
      <c r="I17"/>
    </row>
    <row r="18" spans="2:9" ht="12.75">
      <c r="B18" s="58">
        <v>15</v>
      </c>
      <c r="C18" s="59" t="s">
        <v>94</v>
      </c>
      <c r="D18" s="80">
        <f t="shared" si="0"/>
        <v>87788</v>
      </c>
      <c r="E18" s="81">
        <v>296</v>
      </c>
      <c r="F18" s="81">
        <v>87492</v>
      </c>
      <c r="G18"/>
      <c r="H18"/>
      <c r="I18"/>
    </row>
    <row r="19" spans="2:9" ht="12.75">
      <c r="B19" s="58">
        <v>16</v>
      </c>
      <c r="C19" s="59" t="s">
        <v>135</v>
      </c>
      <c r="D19" s="80">
        <f t="shared" si="0"/>
        <v>114600</v>
      </c>
      <c r="E19" s="81">
        <v>9876</v>
      </c>
      <c r="F19" s="81">
        <v>104724</v>
      </c>
      <c r="G19"/>
      <c r="H19"/>
      <c r="I19"/>
    </row>
    <row r="20" spans="2:9" ht="12.75">
      <c r="B20" s="58">
        <v>17</v>
      </c>
      <c r="C20" s="59" t="s">
        <v>136</v>
      </c>
      <c r="D20" s="80">
        <f t="shared" si="0"/>
        <v>81804</v>
      </c>
      <c r="E20" s="81">
        <v>2294</v>
      </c>
      <c r="F20" s="81">
        <v>79510</v>
      </c>
      <c r="G20"/>
      <c r="H20"/>
      <c r="I20"/>
    </row>
    <row r="21" spans="2:9" ht="12.75">
      <c r="B21" s="58">
        <v>18</v>
      </c>
      <c r="C21" s="59" t="s">
        <v>95</v>
      </c>
      <c r="D21" s="80">
        <f t="shared" si="0"/>
        <v>72295</v>
      </c>
      <c r="E21" s="81">
        <v>1519</v>
      </c>
      <c r="F21" s="81">
        <v>70776</v>
      </c>
      <c r="G21"/>
      <c r="H21"/>
      <c r="I21"/>
    </row>
    <row r="22" spans="2:9" ht="12.75">
      <c r="B22" s="58">
        <v>19</v>
      </c>
      <c r="C22" s="59" t="s">
        <v>96</v>
      </c>
      <c r="D22" s="80">
        <f t="shared" si="0"/>
        <v>104794</v>
      </c>
      <c r="E22" s="81">
        <v>4504</v>
      </c>
      <c r="F22" s="81">
        <v>100290</v>
      </c>
      <c r="G22"/>
      <c r="H22"/>
      <c r="I22"/>
    </row>
    <row r="23" spans="2:9" ht="12.75">
      <c r="B23" s="58">
        <v>20</v>
      </c>
      <c r="C23" s="59" t="s">
        <v>97</v>
      </c>
      <c r="D23" s="80">
        <f t="shared" si="0"/>
        <v>109609</v>
      </c>
      <c r="E23" s="81">
        <v>509</v>
      </c>
      <c r="F23" s="81">
        <v>109100</v>
      </c>
      <c r="G23"/>
      <c r="H23"/>
      <c r="I23"/>
    </row>
    <row r="24" spans="2:9" ht="12.75">
      <c r="B24" s="58">
        <v>21</v>
      </c>
      <c r="C24" s="59" t="s">
        <v>98</v>
      </c>
      <c r="D24" s="80">
        <f t="shared" si="0"/>
        <v>101461</v>
      </c>
      <c r="E24" s="81">
        <v>1538</v>
      </c>
      <c r="F24" s="81">
        <v>99923</v>
      </c>
      <c r="G24"/>
      <c r="H24"/>
      <c r="I24"/>
    </row>
    <row r="25" spans="2:9" ht="12.75">
      <c r="B25" s="58">
        <v>22</v>
      </c>
      <c r="C25" s="59" t="s">
        <v>99</v>
      </c>
      <c r="D25" s="80">
        <f t="shared" si="0"/>
        <v>111641</v>
      </c>
      <c r="E25" s="81">
        <v>6237</v>
      </c>
      <c r="F25" s="81">
        <v>105404</v>
      </c>
      <c r="G25"/>
      <c r="H25"/>
      <c r="I25"/>
    </row>
    <row r="26" spans="2:9" ht="12.75">
      <c r="B26" s="58">
        <v>23</v>
      </c>
      <c r="C26" s="69" t="s">
        <v>100</v>
      </c>
      <c r="D26" s="80">
        <f t="shared" si="0"/>
        <v>101329</v>
      </c>
      <c r="E26" s="81">
        <v>58</v>
      </c>
      <c r="F26" s="81">
        <v>101271</v>
      </c>
      <c r="G26"/>
      <c r="H26"/>
      <c r="I26"/>
    </row>
    <row r="27" spans="2:9" ht="12.75">
      <c r="B27" s="58">
        <v>24</v>
      </c>
      <c r="C27" s="59" t="s">
        <v>101</v>
      </c>
      <c r="D27" s="80">
        <f t="shared" si="0"/>
        <v>129665</v>
      </c>
      <c r="E27" s="81">
        <v>0</v>
      </c>
      <c r="F27" s="81">
        <v>129665</v>
      </c>
      <c r="G27"/>
      <c r="H27"/>
      <c r="I27"/>
    </row>
    <row r="28" spans="2:9" ht="12.75">
      <c r="B28" s="58">
        <v>25</v>
      </c>
      <c r="C28" s="69" t="s">
        <v>102</v>
      </c>
      <c r="D28" s="80">
        <f t="shared" si="0"/>
        <v>117754</v>
      </c>
      <c r="E28" s="81">
        <v>5663</v>
      </c>
      <c r="F28" s="81">
        <v>112091</v>
      </c>
      <c r="G28"/>
      <c r="H28"/>
      <c r="I28"/>
    </row>
    <row r="29" spans="2:9" ht="12.75">
      <c r="B29" s="58">
        <v>26</v>
      </c>
      <c r="C29" s="59" t="s">
        <v>103</v>
      </c>
      <c r="D29" s="80">
        <f t="shared" si="0"/>
        <v>111593</v>
      </c>
      <c r="E29" s="81">
        <v>2493</v>
      </c>
      <c r="F29" s="81">
        <v>109100</v>
      </c>
      <c r="G29"/>
      <c r="H29"/>
      <c r="I29"/>
    </row>
    <row r="30" spans="2:9" ht="12.75">
      <c r="B30" s="58">
        <v>27</v>
      </c>
      <c r="C30" s="59" t="s">
        <v>104</v>
      </c>
      <c r="D30" s="80">
        <f t="shared" si="0"/>
        <v>93867</v>
      </c>
      <c r="E30" s="81">
        <v>4672</v>
      </c>
      <c r="F30" s="81">
        <v>89195</v>
      </c>
      <c r="G30"/>
      <c r="H30"/>
      <c r="I30"/>
    </row>
    <row r="31" spans="2:9" ht="12.75">
      <c r="B31" s="58">
        <v>28</v>
      </c>
      <c r="C31" s="59" t="s">
        <v>105</v>
      </c>
      <c r="D31" s="80">
        <f t="shared" si="0"/>
        <v>94822</v>
      </c>
      <c r="E31" s="48">
        <v>1036</v>
      </c>
      <c r="F31" s="48">
        <v>93786</v>
      </c>
      <c r="G31"/>
      <c r="H31"/>
      <c r="I31"/>
    </row>
    <row r="32" spans="2:9" ht="12.75">
      <c r="B32" s="58">
        <v>29</v>
      </c>
      <c r="C32" s="59" t="s">
        <v>106</v>
      </c>
      <c r="D32" s="80">
        <f t="shared" si="0"/>
        <v>92676</v>
      </c>
      <c r="E32" s="48">
        <v>378</v>
      </c>
      <c r="F32" s="48">
        <v>92298</v>
      </c>
      <c r="G32"/>
      <c r="H32"/>
      <c r="I32"/>
    </row>
    <row r="33" spans="2:9" ht="12.75">
      <c r="B33" s="58">
        <v>30</v>
      </c>
      <c r="C33" s="59" t="s">
        <v>107</v>
      </c>
      <c r="D33" s="80">
        <f t="shared" si="0"/>
        <v>123894</v>
      </c>
      <c r="E33" s="48">
        <v>8539</v>
      </c>
      <c r="F33" s="48">
        <v>115355</v>
      </c>
      <c r="G33"/>
      <c r="H33"/>
      <c r="I33"/>
    </row>
    <row r="34" spans="2:9" ht="12.75">
      <c r="B34" s="58">
        <v>31</v>
      </c>
      <c r="C34" s="69" t="s">
        <v>108</v>
      </c>
      <c r="D34" s="80">
        <f t="shared" si="0"/>
        <v>116186</v>
      </c>
      <c r="E34" s="48">
        <v>5286</v>
      </c>
      <c r="F34" s="81">
        <v>110900</v>
      </c>
      <c r="G34"/>
      <c r="H34"/>
      <c r="I34"/>
    </row>
    <row r="35" spans="2:9" ht="12.75">
      <c r="B35" s="58">
        <v>32</v>
      </c>
      <c r="C35" s="59" t="s">
        <v>109</v>
      </c>
      <c r="D35" s="80">
        <f t="shared" si="0"/>
        <v>75933</v>
      </c>
      <c r="E35" s="48">
        <v>1973</v>
      </c>
      <c r="F35" s="48">
        <v>73960</v>
      </c>
      <c r="G35"/>
      <c r="H35"/>
      <c r="I35"/>
    </row>
    <row r="36" spans="2:9" ht="12.75">
      <c r="B36" s="58">
        <v>33</v>
      </c>
      <c r="C36" s="59" t="s">
        <v>110</v>
      </c>
      <c r="D36" s="80">
        <f aca="true" t="shared" si="1" ref="D36:D54">E36+F36</f>
        <v>73396</v>
      </c>
      <c r="E36" s="48">
        <v>1298</v>
      </c>
      <c r="F36" s="48">
        <v>72098</v>
      </c>
      <c r="G36"/>
      <c r="H36"/>
      <c r="I36"/>
    </row>
    <row r="37" spans="2:9" ht="12.75">
      <c r="B37" s="58">
        <v>34</v>
      </c>
      <c r="C37" s="59" t="s">
        <v>111</v>
      </c>
      <c r="D37" s="80">
        <f t="shared" si="1"/>
        <v>120193</v>
      </c>
      <c r="E37" s="48">
        <v>3193</v>
      </c>
      <c r="F37" s="48">
        <v>117000</v>
      </c>
      <c r="G37"/>
      <c r="H37"/>
      <c r="I37"/>
    </row>
    <row r="38" spans="2:9" ht="12.75">
      <c r="B38" s="58">
        <v>35</v>
      </c>
      <c r="C38" s="59" t="s">
        <v>112</v>
      </c>
      <c r="D38" s="80">
        <f t="shared" si="1"/>
        <v>98837</v>
      </c>
      <c r="E38" s="48">
        <v>1255</v>
      </c>
      <c r="F38" s="48">
        <v>97582</v>
      </c>
      <c r="G38" s="33"/>
      <c r="H38"/>
      <c r="I38"/>
    </row>
    <row r="39" spans="2:9" ht="12.75">
      <c r="B39" s="58">
        <v>36</v>
      </c>
      <c r="C39" s="59" t="s">
        <v>113</v>
      </c>
      <c r="D39" s="80">
        <f t="shared" si="1"/>
        <v>70292</v>
      </c>
      <c r="E39" s="48">
        <v>530</v>
      </c>
      <c r="F39" s="48">
        <v>69762</v>
      </c>
      <c r="G39"/>
      <c r="H39"/>
      <c r="I39"/>
    </row>
    <row r="40" spans="2:9" ht="12.75">
      <c r="B40" s="58">
        <v>37</v>
      </c>
      <c r="C40" s="59" t="s">
        <v>114</v>
      </c>
      <c r="D40" s="80">
        <f t="shared" si="1"/>
        <v>99993</v>
      </c>
      <c r="E40" s="48">
        <v>8000</v>
      </c>
      <c r="F40" s="48">
        <v>91993</v>
      </c>
      <c r="G40"/>
      <c r="H40"/>
      <c r="I40"/>
    </row>
    <row r="41" spans="2:9" ht="12.75">
      <c r="B41" s="58">
        <v>38</v>
      </c>
      <c r="C41" s="59" t="s">
        <v>115</v>
      </c>
      <c r="D41" s="80">
        <f t="shared" si="1"/>
        <v>91459</v>
      </c>
      <c r="E41" s="48">
        <v>258</v>
      </c>
      <c r="F41" s="48">
        <v>91201</v>
      </c>
      <c r="G41"/>
      <c r="H41"/>
      <c r="I41"/>
    </row>
    <row r="42" spans="2:9" ht="12.75">
      <c r="B42" s="58">
        <v>39</v>
      </c>
      <c r="C42" s="59" t="s">
        <v>116</v>
      </c>
      <c r="D42" s="80">
        <f t="shared" si="1"/>
        <v>122296</v>
      </c>
      <c r="E42" s="48">
        <v>12106</v>
      </c>
      <c r="F42" s="48">
        <v>110190</v>
      </c>
      <c r="G42"/>
      <c r="H42"/>
      <c r="I42"/>
    </row>
    <row r="43" spans="2:9" ht="12.75">
      <c r="B43" s="58">
        <v>40</v>
      </c>
      <c r="C43" s="59" t="s">
        <v>117</v>
      </c>
      <c r="D43" s="80">
        <f t="shared" si="1"/>
        <v>86658</v>
      </c>
      <c r="E43" s="48">
        <v>0</v>
      </c>
      <c r="F43" s="48">
        <v>86658</v>
      </c>
      <c r="G43"/>
      <c r="H43"/>
      <c r="I43"/>
    </row>
    <row r="44" spans="2:9" ht="12.75">
      <c r="B44" s="58">
        <v>41</v>
      </c>
      <c r="C44" s="59" t="s">
        <v>118</v>
      </c>
      <c r="D44" s="80">
        <f t="shared" si="1"/>
        <v>72650</v>
      </c>
      <c r="E44" s="81">
        <v>220</v>
      </c>
      <c r="F44" s="81">
        <v>72430</v>
      </c>
      <c r="G44"/>
      <c r="H44"/>
      <c r="I44"/>
    </row>
    <row r="45" spans="2:9" ht="12.75">
      <c r="B45" s="58">
        <v>42</v>
      </c>
      <c r="C45" s="59" t="s">
        <v>119</v>
      </c>
      <c r="D45" s="80">
        <f t="shared" si="1"/>
        <v>74728</v>
      </c>
      <c r="E45" s="48">
        <v>0</v>
      </c>
      <c r="F45" s="48">
        <v>74728</v>
      </c>
      <c r="G45"/>
      <c r="H45"/>
      <c r="I45"/>
    </row>
    <row r="46" spans="2:9" ht="12.75">
      <c r="B46" s="58">
        <v>43</v>
      </c>
      <c r="C46" s="59" t="s">
        <v>120</v>
      </c>
      <c r="D46" s="80">
        <f t="shared" si="1"/>
        <v>99634</v>
      </c>
      <c r="E46" s="48">
        <v>4390</v>
      </c>
      <c r="F46" s="48">
        <v>95244</v>
      </c>
      <c r="G46"/>
      <c r="H46"/>
      <c r="I46"/>
    </row>
    <row r="47" spans="2:9" ht="12.75">
      <c r="B47" s="58">
        <v>44</v>
      </c>
      <c r="C47" s="59" t="s">
        <v>121</v>
      </c>
      <c r="D47" s="80">
        <f t="shared" si="1"/>
        <v>117364</v>
      </c>
      <c r="E47" s="48">
        <v>0</v>
      </c>
      <c r="F47" s="48">
        <v>117364</v>
      </c>
      <c r="G47"/>
      <c r="H47"/>
      <c r="I47"/>
    </row>
    <row r="48" spans="2:9" ht="12.75">
      <c r="B48" s="58">
        <v>45</v>
      </c>
      <c r="C48" s="59" t="s">
        <v>137</v>
      </c>
      <c r="D48" s="80">
        <f t="shared" si="1"/>
        <v>640594</v>
      </c>
      <c r="E48" s="48">
        <v>50220</v>
      </c>
      <c r="F48" s="48">
        <v>590374</v>
      </c>
      <c r="G48"/>
      <c r="H48"/>
      <c r="I48"/>
    </row>
    <row r="49" spans="2:9" ht="12.75">
      <c r="B49" s="58">
        <v>46</v>
      </c>
      <c r="C49" s="59" t="s">
        <v>122</v>
      </c>
      <c r="D49" s="80">
        <f t="shared" si="1"/>
        <v>123883</v>
      </c>
      <c r="E49" s="48">
        <v>1344</v>
      </c>
      <c r="F49" s="48">
        <v>122539</v>
      </c>
      <c r="G49"/>
      <c r="H49"/>
      <c r="I49"/>
    </row>
    <row r="50" spans="2:9" ht="12.75">
      <c r="B50" s="58">
        <v>47</v>
      </c>
      <c r="C50" s="59" t="s">
        <v>123</v>
      </c>
      <c r="D50" s="80">
        <f t="shared" si="1"/>
        <v>111526</v>
      </c>
      <c r="E50" s="48">
        <v>3464</v>
      </c>
      <c r="F50" s="48">
        <v>108062</v>
      </c>
      <c r="G50"/>
      <c r="H50"/>
      <c r="I50"/>
    </row>
    <row r="51" spans="2:9" ht="12.75">
      <c r="B51" s="58">
        <v>48</v>
      </c>
      <c r="C51" s="59" t="s">
        <v>124</v>
      </c>
      <c r="D51" s="80">
        <f t="shared" si="1"/>
        <v>103000</v>
      </c>
      <c r="E51" s="48">
        <v>7927</v>
      </c>
      <c r="F51" s="48">
        <v>95073</v>
      </c>
      <c r="G51"/>
      <c r="H51"/>
      <c r="I51"/>
    </row>
    <row r="52" spans="2:9" ht="12.75">
      <c r="B52" s="58">
        <v>49</v>
      </c>
      <c r="C52" s="59" t="s">
        <v>138</v>
      </c>
      <c r="D52" s="80">
        <f t="shared" si="1"/>
        <v>107700</v>
      </c>
      <c r="E52" s="48">
        <v>0</v>
      </c>
      <c r="F52" s="48">
        <v>107700</v>
      </c>
      <c r="G52"/>
      <c r="H52"/>
      <c r="I52"/>
    </row>
    <row r="53" spans="2:9" ht="12.75">
      <c r="B53" s="58">
        <v>50</v>
      </c>
      <c r="C53" s="59" t="s">
        <v>139</v>
      </c>
      <c r="D53" s="80">
        <f t="shared" si="1"/>
        <v>110585</v>
      </c>
      <c r="E53" s="48">
        <v>9585</v>
      </c>
      <c r="F53" s="48">
        <v>101000</v>
      </c>
      <c r="G53"/>
      <c r="H53"/>
      <c r="I53"/>
    </row>
    <row r="54" spans="2:9" ht="12.75">
      <c r="B54" s="58">
        <v>51</v>
      </c>
      <c r="C54" s="59" t="s">
        <v>125</v>
      </c>
      <c r="D54" s="80">
        <f t="shared" si="1"/>
        <v>81550</v>
      </c>
      <c r="E54" s="48">
        <v>0</v>
      </c>
      <c r="F54" s="48">
        <v>81550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5604660</v>
      </c>
      <c r="E55" s="60">
        <f>E4+E5+E6+E7+E8+E9+E10+E11+E12+E13+E14+E15+E16+E17+E18+E19+E20+E21+E22+E23+E24+E25+E26+E27+E28+E29+E30+E31+E32+E33+E34+E35+E36+E37+E38+E39+E40+E41+E42+E43+E44+E45+E46+E47+E48+E49+E50+E51+E52+E53+E54</f>
        <v>211251</v>
      </c>
      <c r="F55" s="60">
        <f>F4+F5+F6+F7+F8+F9+F10+F11+F12+F13+F14+F15+F16+F17+F18+F19+F20+F21+F22+F23+F24+F25+F26+F27+F28+F29+F30+F31+F32+F33+F34+F35+F36+F37+F38+F39+F40+F41+F42+F43+F44+F45+F46+F47+F48+F49+F50+F51+F52+F53+F54</f>
        <v>5393409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ht="12.75">
      <c r="A8" s="22"/>
    </row>
    <row r="9" spans="1:51" ht="13.5" thickBot="1">
      <c r="A9" s="22" t="s">
        <v>153</v>
      </c>
      <c r="Q9" s="71" t="s">
        <v>152</v>
      </c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5">
        <v>26</v>
      </c>
      <c r="AE10" s="75">
        <v>27</v>
      </c>
      <c r="AF10" s="9">
        <v>28</v>
      </c>
      <c r="AG10" s="73">
        <v>29</v>
      </c>
      <c r="AH10" s="73">
        <v>30</v>
      </c>
      <c r="AI10" s="9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7" t="s">
        <v>29</v>
      </c>
      <c r="AF11" s="6" t="s">
        <v>29</v>
      </c>
      <c r="AG11" s="67" t="s">
        <v>29</v>
      </c>
      <c r="AH11" s="67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5393409</v>
      </c>
      <c r="C13" s="33"/>
      <c r="D13" s="34"/>
      <c r="E13" s="74">
        <f aca="true" t="shared" si="0" ref="E13:AJ13">E14+E29</f>
        <v>90017</v>
      </c>
      <c r="F13" s="74">
        <f t="shared" si="0"/>
        <v>110869</v>
      </c>
      <c r="G13" s="35">
        <f t="shared" si="0"/>
        <v>80837</v>
      </c>
      <c r="H13" s="35">
        <f t="shared" si="0"/>
        <v>82036</v>
      </c>
      <c r="I13" s="35">
        <f t="shared" si="0"/>
        <v>94467</v>
      </c>
      <c r="J13" s="74">
        <f t="shared" si="0"/>
        <v>98000</v>
      </c>
      <c r="K13" s="35">
        <f t="shared" si="0"/>
        <v>95000</v>
      </c>
      <c r="L13" s="35">
        <f t="shared" si="0"/>
        <v>69730</v>
      </c>
      <c r="M13" s="35">
        <f t="shared" si="0"/>
        <v>93075</v>
      </c>
      <c r="N13" s="74">
        <f t="shared" si="0"/>
        <v>87470</v>
      </c>
      <c r="O13" s="74">
        <f t="shared" si="0"/>
        <v>108600</v>
      </c>
      <c r="P13" s="74">
        <f t="shared" si="0"/>
        <v>87818</v>
      </c>
      <c r="Q13" s="35">
        <f t="shared" si="0"/>
        <v>70230</v>
      </c>
      <c r="R13" s="35">
        <f t="shared" si="0"/>
        <v>137872</v>
      </c>
      <c r="S13" s="35">
        <f t="shared" si="0"/>
        <v>87492</v>
      </c>
      <c r="T13" s="35">
        <f t="shared" si="0"/>
        <v>104724</v>
      </c>
      <c r="U13" s="35">
        <f t="shared" si="0"/>
        <v>79510</v>
      </c>
      <c r="V13" s="35">
        <f t="shared" si="0"/>
        <v>70776</v>
      </c>
      <c r="W13" s="35">
        <f t="shared" si="0"/>
        <v>100290</v>
      </c>
      <c r="X13" s="35">
        <f t="shared" si="0"/>
        <v>109100</v>
      </c>
      <c r="Y13" s="35">
        <f t="shared" si="0"/>
        <v>99923</v>
      </c>
      <c r="Z13" s="35">
        <f t="shared" si="0"/>
        <v>105404</v>
      </c>
      <c r="AA13" s="74">
        <f t="shared" si="0"/>
        <v>101271</v>
      </c>
      <c r="AB13" s="35">
        <f t="shared" si="0"/>
        <v>129665</v>
      </c>
      <c r="AC13" s="35">
        <f t="shared" si="0"/>
        <v>112091</v>
      </c>
      <c r="AD13" s="35">
        <f t="shared" si="0"/>
        <v>109100</v>
      </c>
      <c r="AE13" s="74">
        <f t="shared" si="0"/>
        <v>89195</v>
      </c>
      <c r="AF13" s="35">
        <f t="shared" si="0"/>
        <v>93786</v>
      </c>
      <c r="AG13" s="74">
        <f t="shared" si="0"/>
        <v>92298</v>
      </c>
      <c r="AH13" s="74">
        <f t="shared" si="0"/>
        <v>115355</v>
      </c>
      <c r="AI13" s="35">
        <f t="shared" si="0"/>
        <v>110900</v>
      </c>
      <c r="AJ13" s="35">
        <f t="shared" si="0"/>
        <v>73960</v>
      </c>
      <c r="AK13" s="74">
        <f aca="true" t="shared" si="1" ref="AK13:BC13">AK14+AK29</f>
        <v>72098</v>
      </c>
      <c r="AL13" s="35">
        <f t="shared" si="1"/>
        <v>117000</v>
      </c>
      <c r="AM13" s="76">
        <f t="shared" si="1"/>
        <v>97582</v>
      </c>
      <c r="AN13" s="35">
        <f t="shared" si="1"/>
        <v>69762</v>
      </c>
      <c r="AO13" s="74">
        <f t="shared" si="1"/>
        <v>91993</v>
      </c>
      <c r="AP13" s="35">
        <f t="shared" si="1"/>
        <v>91201</v>
      </c>
      <c r="AQ13" s="35">
        <f t="shared" si="1"/>
        <v>110190</v>
      </c>
      <c r="AR13" s="35">
        <f t="shared" si="1"/>
        <v>86658</v>
      </c>
      <c r="AS13" s="35">
        <f t="shared" si="1"/>
        <v>72430</v>
      </c>
      <c r="AT13" s="35">
        <f t="shared" si="1"/>
        <v>74728</v>
      </c>
      <c r="AU13" s="35">
        <f t="shared" si="1"/>
        <v>95244</v>
      </c>
      <c r="AV13" s="35">
        <f t="shared" si="1"/>
        <v>117364</v>
      </c>
      <c r="AW13" s="35">
        <f t="shared" si="1"/>
        <v>590374</v>
      </c>
      <c r="AX13" s="35">
        <f t="shared" si="1"/>
        <v>122539</v>
      </c>
      <c r="AY13" s="35">
        <f t="shared" si="1"/>
        <v>108062</v>
      </c>
      <c r="AZ13" s="35">
        <f t="shared" si="1"/>
        <v>95073</v>
      </c>
      <c r="BA13" s="35">
        <f t="shared" si="1"/>
        <v>107700</v>
      </c>
      <c r="BB13" s="35">
        <f t="shared" si="1"/>
        <v>101000</v>
      </c>
      <c r="BC13" s="35">
        <f t="shared" si="1"/>
        <v>81550</v>
      </c>
    </row>
    <row r="14" spans="1:55" ht="15.75">
      <c r="A14" s="15" t="s">
        <v>3</v>
      </c>
      <c r="B14" s="36">
        <f>B15+B16+B17+B18+B19+B20+B21+B22+B24+B25+B26+B27+B28</f>
        <v>4206058</v>
      </c>
      <c r="C14" s="33"/>
      <c r="D14" s="34"/>
      <c r="E14" s="51">
        <f aca="true" t="shared" si="2" ref="E14:AJ14">E15+E16+E17+E18+E19+E20+E21+E22+E24+E25+E26+E27+E28</f>
        <v>70020</v>
      </c>
      <c r="F14" s="51">
        <f t="shared" si="2"/>
        <v>86249</v>
      </c>
      <c r="G14" s="27">
        <f t="shared" si="2"/>
        <v>63385</v>
      </c>
      <c r="H14" s="27">
        <f t="shared" si="2"/>
        <v>64417</v>
      </c>
      <c r="I14" s="27">
        <f t="shared" si="2"/>
        <v>73242</v>
      </c>
      <c r="J14" s="51">
        <f t="shared" si="2"/>
        <v>81345</v>
      </c>
      <c r="K14" s="27">
        <f t="shared" si="2"/>
        <v>75259</v>
      </c>
      <c r="L14" s="27">
        <f t="shared" si="2"/>
        <v>51764</v>
      </c>
      <c r="M14" s="27">
        <f t="shared" si="2"/>
        <v>71345</v>
      </c>
      <c r="N14" s="51">
        <f t="shared" si="2"/>
        <v>68096</v>
      </c>
      <c r="O14" s="51">
        <f t="shared" si="2"/>
        <v>85860</v>
      </c>
      <c r="P14" s="51">
        <f t="shared" si="2"/>
        <v>69649</v>
      </c>
      <c r="Q14" s="51">
        <f t="shared" si="2"/>
        <v>53400</v>
      </c>
      <c r="R14" s="27">
        <f t="shared" si="2"/>
        <v>107741</v>
      </c>
      <c r="S14" s="27">
        <f t="shared" si="2"/>
        <v>68483</v>
      </c>
      <c r="T14" s="27">
        <f t="shared" si="2"/>
        <v>80024</v>
      </c>
      <c r="U14" s="27">
        <f t="shared" si="2"/>
        <v>61834</v>
      </c>
      <c r="V14" s="27">
        <f t="shared" si="2"/>
        <v>55210</v>
      </c>
      <c r="W14" s="27">
        <f t="shared" si="2"/>
        <v>78196</v>
      </c>
      <c r="X14" s="27">
        <f t="shared" si="2"/>
        <v>86002</v>
      </c>
      <c r="Y14" s="27">
        <f t="shared" si="2"/>
        <v>78493</v>
      </c>
      <c r="Z14" s="27">
        <f t="shared" si="2"/>
        <v>81748</v>
      </c>
      <c r="AA14" s="51">
        <f t="shared" si="2"/>
        <v>79861</v>
      </c>
      <c r="AB14" s="27">
        <f t="shared" si="2"/>
        <v>104250</v>
      </c>
      <c r="AC14" s="27">
        <f t="shared" si="2"/>
        <v>87672</v>
      </c>
      <c r="AD14" s="27">
        <f t="shared" si="2"/>
        <v>84800</v>
      </c>
      <c r="AE14" s="51">
        <f t="shared" si="2"/>
        <v>68945</v>
      </c>
      <c r="AF14" s="27">
        <f t="shared" si="2"/>
        <v>74676</v>
      </c>
      <c r="AG14" s="51">
        <f t="shared" si="2"/>
        <v>72273</v>
      </c>
      <c r="AH14" s="51">
        <f t="shared" si="2"/>
        <v>88692</v>
      </c>
      <c r="AI14" s="27">
        <f t="shared" si="2"/>
        <v>85891</v>
      </c>
      <c r="AJ14" s="27">
        <f t="shared" si="2"/>
        <v>57567</v>
      </c>
      <c r="AK14" s="51">
        <f aca="true" t="shared" si="3" ref="AK14:BC14">AK15+AK16+AK17+AK18+AK19+AK20+AK21+AK22+AK24+AK25+AK26+AK27+AK28</f>
        <v>56455</v>
      </c>
      <c r="AL14" s="27">
        <f t="shared" si="3"/>
        <v>91800</v>
      </c>
      <c r="AM14" s="77">
        <f t="shared" si="3"/>
        <v>76773</v>
      </c>
      <c r="AN14" s="27">
        <f t="shared" si="3"/>
        <v>54709</v>
      </c>
      <c r="AO14" s="51">
        <f t="shared" si="3"/>
        <v>70857</v>
      </c>
      <c r="AP14" s="27">
        <f t="shared" si="3"/>
        <v>70942</v>
      </c>
      <c r="AQ14" s="27">
        <f t="shared" si="3"/>
        <v>86380</v>
      </c>
      <c r="AR14" s="27">
        <f t="shared" si="3"/>
        <v>67508</v>
      </c>
      <c r="AS14" s="27">
        <f t="shared" si="3"/>
        <v>57575</v>
      </c>
      <c r="AT14" s="27">
        <f t="shared" si="3"/>
        <v>59203</v>
      </c>
      <c r="AU14" s="27">
        <f t="shared" si="3"/>
        <v>73715</v>
      </c>
      <c r="AV14" s="27">
        <f t="shared" si="3"/>
        <v>93017</v>
      </c>
      <c r="AW14" s="27">
        <f t="shared" si="3"/>
        <v>451955</v>
      </c>
      <c r="AX14" s="27">
        <f t="shared" si="3"/>
        <v>96066</v>
      </c>
      <c r="AY14" s="27">
        <f t="shared" si="3"/>
        <v>84028</v>
      </c>
      <c r="AZ14" s="27">
        <f t="shared" si="3"/>
        <v>72960</v>
      </c>
      <c r="BA14" s="27">
        <f t="shared" si="3"/>
        <v>85200</v>
      </c>
      <c r="BB14" s="27">
        <f t="shared" si="3"/>
        <v>76550</v>
      </c>
      <c r="BC14" s="27">
        <f t="shared" si="3"/>
        <v>63976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3110716</v>
      </c>
      <c r="C15" s="38"/>
      <c r="D15" s="39"/>
      <c r="E15" s="48">
        <v>51835</v>
      </c>
      <c r="F15" s="48">
        <v>59168</v>
      </c>
      <c r="G15" s="48">
        <v>50119</v>
      </c>
      <c r="H15" s="48">
        <v>49785</v>
      </c>
      <c r="I15" s="48">
        <v>55303</v>
      </c>
      <c r="J15" s="48">
        <v>49839</v>
      </c>
      <c r="K15" s="48">
        <v>67649</v>
      </c>
      <c r="L15" s="48">
        <v>39114</v>
      </c>
      <c r="M15" s="48">
        <v>53765</v>
      </c>
      <c r="N15" s="48">
        <v>50079</v>
      </c>
      <c r="O15" s="48">
        <v>63846</v>
      </c>
      <c r="P15" s="48">
        <v>53968</v>
      </c>
      <c r="Q15" s="48">
        <v>41400</v>
      </c>
      <c r="R15" s="48">
        <v>84427</v>
      </c>
      <c r="S15" s="48">
        <v>48887</v>
      </c>
      <c r="T15" s="48">
        <v>54124</v>
      </c>
      <c r="U15" s="48">
        <v>45618</v>
      </c>
      <c r="V15" s="48">
        <v>42494</v>
      </c>
      <c r="W15" s="48">
        <v>53753</v>
      </c>
      <c r="X15" s="48">
        <v>65252</v>
      </c>
      <c r="Y15" s="48">
        <v>56462</v>
      </c>
      <c r="Z15" s="48">
        <v>60173</v>
      </c>
      <c r="AA15" s="48">
        <v>56816</v>
      </c>
      <c r="AB15" s="48">
        <v>74821</v>
      </c>
      <c r="AC15" s="48">
        <v>67518</v>
      </c>
      <c r="AD15" s="48">
        <v>82600</v>
      </c>
      <c r="AE15" s="48">
        <v>54100</v>
      </c>
      <c r="AF15" s="48">
        <v>58134</v>
      </c>
      <c r="AG15" s="48">
        <v>53669</v>
      </c>
      <c r="AH15" s="48">
        <v>64281</v>
      </c>
      <c r="AI15" s="48">
        <v>64303</v>
      </c>
      <c r="AJ15" s="48">
        <v>44527</v>
      </c>
      <c r="AK15" s="48">
        <v>43612</v>
      </c>
      <c r="AL15" s="48">
        <v>65900</v>
      </c>
      <c r="AM15" s="78">
        <v>59745</v>
      </c>
      <c r="AN15" s="48">
        <v>42584</v>
      </c>
      <c r="AO15" s="48">
        <v>49446</v>
      </c>
      <c r="AP15" s="48">
        <v>52333</v>
      </c>
      <c r="AQ15" s="48">
        <v>65861</v>
      </c>
      <c r="AR15" s="48">
        <v>52743</v>
      </c>
      <c r="AS15" s="48">
        <v>42652</v>
      </c>
      <c r="AT15" s="48">
        <v>45847</v>
      </c>
      <c r="AU15" s="48">
        <v>54286</v>
      </c>
      <c r="AV15" s="48">
        <v>61895</v>
      </c>
      <c r="AW15" s="48">
        <v>284780</v>
      </c>
      <c r="AX15" s="48">
        <v>72037</v>
      </c>
      <c r="AY15" s="48">
        <v>62790</v>
      </c>
      <c r="AZ15" s="48">
        <v>53222</v>
      </c>
      <c r="BA15" s="48">
        <v>64900</v>
      </c>
      <c r="BB15" s="48">
        <v>69750</v>
      </c>
      <c r="BC15" s="48">
        <v>48504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160628</v>
      </c>
      <c r="C17" s="38"/>
      <c r="D17" s="39"/>
      <c r="E17" s="48">
        <v>3174</v>
      </c>
      <c r="F17" s="48">
        <v>3175</v>
      </c>
      <c r="G17" s="48">
        <v>2502</v>
      </c>
      <c r="H17" s="48">
        <v>2390</v>
      </c>
      <c r="I17" s="48">
        <v>3174</v>
      </c>
      <c r="J17" s="48">
        <v>3174</v>
      </c>
      <c r="K17" s="48"/>
      <c r="L17" s="48">
        <v>1100</v>
      </c>
      <c r="M17" s="48">
        <v>2600</v>
      </c>
      <c r="N17" s="48">
        <v>3654</v>
      </c>
      <c r="O17" s="48">
        <v>3078</v>
      </c>
      <c r="P17" s="48">
        <v>2598</v>
      </c>
      <c r="Q17" s="48">
        <v>1600</v>
      </c>
      <c r="R17" s="48">
        <v>4134</v>
      </c>
      <c r="S17" s="48">
        <v>2454</v>
      </c>
      <c r="T17" s="48">
        <v>3200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3550</v>
      </c>
      <c r="AC17" s="48">
        <v>3700</v>
      </c>
      <c r="AD17" s="48"/>
      <c r="AE17" s="48">
        <v>2598</v>
      </c>
      <c r="AF17" s="48">
        <v>2208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4000</v>
      </c>
      <c r="AM17" s="78">
        <v>2600</v>
      </c>
      <c r="AN17" s="48">
        <v>1632</v>
      </c>
      <c r="AO17" s="48">
        <v>3174</v>
      </c>
      <c r="AP17" s="48">
        <v>2598</v>
      </c>
      <c r="AQ17" s="48">
        <v>3174</v>
      </c>
      <c r="AR17" s="48">
        <v>2598</v>
      </c>
      <c r="AS17" s="48">
        <v>2598</v>
      </c>
      <c r="AT17" s="48">
        <v>2196</v>
      </c>
      <c r="AU17" s="48">
        <v>2784</v>
      </c>
      <c r="AV17" s="48">
        <v>3078</v>
      </c>
      <c r="AW17" s="48">
        <v>23000</v>
      </c>
      <c r="AX17" s="48">
        <v>5445</v>
      </c>
      <c r="AY17" s="48">
        <v>2784</v>
      </c>
      <c r="AZ17" s="48">
        <v>3100</v>
      </c>
      <c r="BA17" s="48">
        <v>3750</v>
      </c>
      <c r="BB17" s="48"/>
      <c r="BC17" s="48">
        <v>2304</v>
      </c>
    </row>
    <row r="18" spans="1:55" ht="15">
      <c r="A18" s="18" t="s">
        <v>6</v>
      </c>
      <c r="B18" s="37">
        <f t="shared" si="4"/>
        <v>623106</v>
      </c>
      <c r="C18" s="38"/>
      <c r="D18" s="39"/>
      <c r="E18" s="48">
        <v>12135</v>
      </c>
      <c r="F18" s="48">
        <v>12030</v>
      </c>
      <c r="G18" s="48">
        <v>9953</v>
      </c>
      <c r="H18" s="48">
        <v>10557</v>
      </c>
      <c r="I18" s="48">
        <v>11516</v>
      </c>
      <c r="J18" s="48">
        <v>12291</v>
      </c>
      <c r="K18" s="48"/>
      <c r="L18" s="48">
        <v>10950</v>
      </c>
      <c r="M18" s="48">
        <v>14500</v>
      </c>
      <c r="N18" s="48">
        <v>12230</v>
      </c>
      <c r="O18" s="48">
        <v>13437</v>
      </c>
      <c r="P18" s="48">
        <v>10334</v>
      </c>
      <c r="Q18" s="48">
        <v>8500</v>
      </c>
      <c r="R18" s="48">
        <v>17400</v>
      </c>
      <c r="S18" s="48">
        <v>10500</v>
      </c>
      <c r="T18" s="48">
        <v>15000</v>
      </c>
      <c r="U18" s="48">
        <v>8652</v>
      </c>
      <c r="V18" s="48">
        <v>9354</v>
      </c>
      <c r="W18" s="48">
        <v>10419</v>
      </c>
      <c r="X18" s="48">
        <v>13894</v>
      </c>
      <c r="Y18" s="48">
        <v>12750</v>
      </c>
      <c r="Z18" s="48">
        <v>13865</v>
      </c>
      <c r="AA18" s="48">
        <v>12790</v>
      </c>
      <c r="AB18" s="48">
        <v>12680</v>
      </c>
      <c r="AC18" s="48">
        <v>15500</v>
      </c>
      <c r="AD18" s="48"/>
      <c r="AE18" s="48">
        <v>10530</v>
      </c>
      <c r="AF18" s="48">
        <v>12252</v>
      </c>
      <c r="AG18" s="48">
        <v>11922</v>
      </c>
      <c r="AH18" s="48">
        <v>15390</v>
      </c>
      <c r="AI18" s="48">
        <v>12789</v>
      </c>
      <c r="AJ18" s="48">
        <v>8540</v>
      </c>
      <c r="AK18" s="48">
        <v>9285</v>
      </c>
      <c r="AL18" s="48">
        <v>16000</v>
      </c>
      <c r="AM18" s="78">
        <v>12500</v>
      </c>
      <c r="AN18" s="48">
        <v>7237</v>
      </c>
      <c r="AO18" s="48">
        <v>12233</v>
      </c>
      <c r="AP18" s="48">
        <v>11346</v>
      </c>
      <c r="AQ18" s="48">
        <v>15160</v>
      </c>
      <c r="AR18" s="48">
        <v>11329</v>
      </c>
      <c r="AS18" s="48">
        <v>7969</v>
      </c>
      <c r="AT18" s="48">
        <v>7557</v>
      </c>
      <c r="AU18" s="48">
        <v>12388</v>
      </c>
      <c r="AV18" s="48">
        <v>12161</v>
      </c>
      <c r="AW18" s="48">
        <v>60000</v>
      </c>
      <c r="AX18" s="48">
        <v>16640</v>
      </c>
      <c r="AY18" s="48">
        <v>14390</v>
      </c>
      <c r="AZ18" s="48">
        <v>12100</v>
      </c>
      <c r="BA18" s="48">
        <v>12400</v>
      </c>
      <c r="BB18" s="48"/>
      <c r="BC18" s="48">
        <v>9751</v>
      </c>
    </row>
    <row r="19" spans="1:55" ht="15">
      <c r="A19" s="18" t="s">
        <v>7</v>
      </c>
      <c r="B19" s="37">
        <f t="shared" si="4"/>
        <v>110797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>
        <v>1361</v>
      </c>
      <c r="K19" s="48"/>
      <c r="L19" s="48"/>
      <c r="M19" s="48"/>
      <c r="N19" s="48"/>
      <c r="O19" s="48">
        <v>1130</v>
      </c>
      <c r="P19" s="48"/>
      <c r="Q19" s="48"/>
      <c r="R19" s="48">
        <v>1100</v>
      </c>
      <c r="S19" s="48">
        <v>1100</v>
      </c>
      <c r="T19" s="48">
        <v>1000</v>
      </c>
      <c r="U19" s="48"/>
      <c r="V19" s="48"/>
      <c r="W19" s="48">
        <v>2468</v>
      </c>
      <c r="X19" s="48">
        <v>1374</v>
      </c>
      <c r="Y19" s="48">
        <v>1205</v>
      </c>
      <c r="Z19" s="48">
        <v>1804</v>
      </c>
      <c r="AA19" s="48">
        <v>1840</v>
      </c>
      <c r="AB19" s="48">
        <v>1550</v>
      </c>
      <c r="AC19" s="48"/>
      <c r="AD19" s="48">
        <v>1200</v>
      </c>
      <c r="AE19" s="48">
        <v>477</v>
      </c>
      <c r="AF19" s="48">
        <v>1163</v>
      </c>
      <c r="AG19" s="48">
        <v>1777</v>
      </c>
      <c r="AH19" s="48">
        <v>3070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1781</v>
      </c>
      <c r="AQ19" s="48">
        <v>1273</v>
      </c>
      <c r="AR19" s="48">
        <v>760</v>
      </c>
      <c r="AS19" s="48"/>
      <c r="AT19" s="48"/>
      <c r="AU19" s="48">
        <v>1651</v>
      </c>
      <c r="AV19" s="48">
        <v>1429</v>
      </c>
      <c r="AW19" s="48">
        <v>60000</v>
      </c>
      <c r="AX19" s="48">
        <v>800</v>
      </c>
      <c r="AY19" s="48">
        <v>2516</v>
      </c>
      <c r="AZ19" s="48">
        <v>2150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44907</v>
      </c>
      <c r="C20" s="38"/>
      <c r="D20" s="39"/>
      <c r="E20" s="48">
        <v>624</v>
      </c>
      <c r="F20" s="48">
        <v>1200</v>
      </c>
      <c r="G20" s="48">
        <v>742</v>
      </c>
      <c r="H20" s="48">
        <v>1185</v>
      </c>
      <c r="I20" s="48">
        <v>1389</v>
      </c>
      <c r="J20" s="48">
        <v>480</v>
      </c>
      <c r="K20" s="48">
        <v>640</v>
      </c>
      <c r="L20" s="48">
        <v>500</v>
      </c>
      <c r="M20" s="48">
        <v>480</v>
      </c>
      <c r="N20" s="48">
        <v>314</v>
      </c>
      <c r="O20" s="48">
        <v>349</v>
      </c>
      <c r="P20" s="48">
        <v>633</v>
      </c>
      <c r="Q20" s="48">
        <v>1900</v>
      </c>
      <c r="R20" s="48">
        <v>680</v>
      </c>
      <c r="S20" s="48">
        <v>480</v>
      </c>
      <c r="T20" s="48">
        <v>700</v>
      </c>
      <c r="U20" s="48">
        <v>1030</v>
      </c>
      <c r="V20" s="48">
        <v>600</v>
      </c>
      <c r="W20" s="48">
        <v>624</v>
      </c>
      <c r="X20" s="48">
        <v>2178</v>
      </c>
      <c r="Y20" s="48">
        <v>264</v>
      </c>
      <c r="Z20" s="48">
        <v>552</v>
      </c>
      <c r="AA20" s="48">
        <v>600</v>
      </c>
      <c r="AB20" s="48">
        <v>3030</v>
      </c>
      <c r="AC20" s="48">
        <v>499</v>
      </c>
      <c r="AD20" s="48">
        <v>1000</v>
      </c>
      <c r="AE20" s="48">
        <v>912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836</v>
      </c>
      <c r="AO20" s="48">
        <v>888</v>
      </c>
      <c r="AP20" s="48">
        <v>224</v>
      </c>
      <c r="AQ20" s="48">
        <v>912</v>
      </c>
      <c r="AR20" s="48"/>
      <c r="AS20" s="48">
        <v>356</v>
      </c>
      <c r="AT20" s="48">
        <v>430</v>
      </c>
      <c r="AU20" s="48">
        <v>1559</v>
      </c>
      <c r="AV20" s="48">
        <v>600</v>
      </c>
      <c r="AW20" s="48">
        <v>4000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148717</v>
      </c>
      <c r="C24" s="38"/>
      <c r="D24" s="39"/>
      <c r="E24" s="48"/>
      <c r="F24" s="48">
        <v>8976</v>
      </c>
      <c r="G24" s="48"/>
      <c r="H24" s="48"/>
      <c r="I24" s="48"/>
      <c r="J24" s="48">
        <v>14200</v>
      </c>
      <c r="K24" s="48">
        <v>6820</v>
      </c>
      <c r="L24" s="48"/>
      <c r="M24" s="48"/>
      <c r="N24" s="48">
        <v>1819</v>
      </c>
      <c r="O24" s="48">
        <v>3955</v>
      </c>
      <c r="P24" s="48">
        <v>2116</v>
      </c>
      <c r="Q24" s="48"/>
      <c r="R24" s="48"/>
      <c r="S24" s="48">
        <v>4800</v>
      </c>
      <c r="T24" s="48">
        <v>5000</v>
      </c>
      <c r="U24" s="48">
        <v>4032</v>
      </c>
      <c r="V24" s="48"/>
      <c r="W24" s="48">
        <v>7758</v>
      </c>
      <c r="X24" s="48"/>
      <c r="Y24" s="48">
        <v>3552</v>
      </c>
      <c r="Z24" s="48">
        <v>1920</v>
      </c>
      <c r="AA24" s="48">
        <v>5173</v>
      </c>
      <c r="AB24" s="48">
        <v>8489</v>
      </c>
      <c r="AC24" s="48"/>
      <c r="AD24" s="48"/>
      <c r="AE24" s="48">
        <v>178</v>
      </c>
      <c r="AF24" s="48">
        <v>189</v>
      </c>
      <c r="AG24" s="48">
        <v>1347</v>
      </c>
      <c r="AH24" s="48">
        <v>1397</v>
      </c>
      <c r="AI24" s="48">
        <v>3554</v>
      </c>
      <c r="AJ24" s="48"/>
      <c r="AK24" s="48"/>
      <c r="AL24" s="48">
        <v>4000</v>
      </c>
      <c r="AM24" s="78">
        <v>1318</v>
      </c>
      <c r="AN24" s="48">
        <v>1920</v>
      </c>
      <c r="AO24" s="48">
        <v>3500</v>
      </c>
      <c r="AP24" s="48">
        <v>2400</v>
      </c>
      <c r="AQ24" s="48"/>
      <c r="AR24" s="48"/>
      <c r="AS24" s="48">
        <v>4000</v>
      </c>
      <c r="AT24" s="48">
        <v>3173</v>
      </c>
      <c r="AU24" s="48">
        <v>1047</v>
      </c>
      <c r="AV24" s="48">
        <v>13594</v>
      </c>
      <c r="AW24" s="48">
        <v>20000</v>
      </c>
      <c r="AX24" s="48">
        <v>416</v>
      </c>
      <c r="AY24" s="48"/>
      <c r="AZ24" s="48">
        <v>1500</v>
      </c>
      <c r="BA24" s="48"/>
      <c r="BB24" s="48">
        <v>5000</v>
      </c>
      <c r="BC24" s="48">
        <v>1574</v>
      </c>
    </row>
    <row r="25" spans="1:55" ht="15">
      <c r="A25" s="18" t="s">
        <v>76</v>
      </c>
      <c r="B25" s="37">
        <f t="shared" si="4"/>
        <v>72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>
        <v>72</v>
      </c>
    </row>
    <row r="26" spans="1:55" ht="15">
      <c r="A26" s="18" t="s">
        <v>13</v>
      </c>
      <c r="B26" s="37">
        <f t="shared" si="4"/>
        <v>6940</v>
      </c>
      <c r="C26" s="38"/>
      <c r="D26" s="39"/>
      <c r="E26" s="48">
        <v>260</v>
      </c>
      <c r="F26" s="48">
        <v>200</v>
      </c>
      <c r="G26" s="48">
        <v>69</v>
      </c>
      <c r="H26" s="48">
        <v>500</v>
      </c>
      <c r="I26" s="48"/>
      <c r="J26" s="48"/>
      <c r="K26" s="48">
        <v>150</v>
      </c>
      <c r="L26" s="48">
        <v>100</v>
      </c>
      <c r="M26" s="48"/>
      <c r="N26" s="48"/>
      <c r="O26" s="48">
        <v>65</v>
      </c>
      <c r="P26" s="48"/>
      <c r="Q26" s="48"/>
      <c r="R26" s="48"/>
      <c r="S26" s="48">
        <v>262</v>
      </c>
      <c r="T26" s="48">
        <v>1000</v>
      </c>
      <c r="U26" s="48"/>
      <c r="V26" s="48">
        <v>260</v>
      </c>
      <c r="W26" s="48"/>
      <c r="X26" s="48">
        <v>130</v>
      </c>
      <c r="Y26" s="48">
        <v>260</v>
      </c>
      <c r="Z26" s="48">
        <v>260</v>
      </c>
      <c r="AA26" s="48">
        <v>42</v>
      </c>
      <c r="AB26" s="48">
        <v>130</v>
      </c>
      <c r="AC26" s="48">
        <v>455</v>
      </c>
      <c r="AD26" s="48"/>
      <c r="AE26" s="48">
        <v>150</v>
      </c>
      <c r="AF26" s="48">
        <v>130</v>
      </c>
      <c r="AG26" s="48"/>
      <c r="AH26" s="48">
        <v>300</v>
      </c>
      <c r="AI26" s="48">
        <v>35</v>
      </c>
      <c r="AJ26" s="48"/>
      <c r="AK26" s="48"/>
      <c r="AL26" s="48">
        <v>200</v>
      </c>
      <c r="AM26" s="78">
        <v>130</v>
      </c>
      <c r="AN26" s="48">
        <v>500</v>
      </c>
      <c r="AO26" s="48">
        <v>250</v>
      </c>
      <c r="AP26" s="48">
        <v>260</v>
      </c>
      <c r="AQ26" s="48"/>
      <c r="AR26" s="48">
        <v>78</v>
      </c>
      <c r="AS26" s="48"/>
      <c r="AT26" s="48"/>
      <c r="AU26" s="48"/>
      <c r="AV26" s="48">
        <v>260</v>
      </c>
      <c r="AW26" s="48"/>
      <c r="AX26" s="48">
        <v>104</v>
      </c>
      <c r="AY26" s="48">
        <v>300</v>
      </c>
      <c r="AZ26" s="48"/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175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>
        <v>175</v>
      </c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1187351</v>
      </c>
      <c r="C29" s="33"/>
      <c r="D29" s="34"/>
      <c r="E29" s="51">
        <f aca="true" t="shared" si="5" ref="E29:AJ29">E30+E31+E32+E33+E34</f>
        <v>19997</v>
      </c>
      <c r="F29" s="51">
        <f t="shared" si="5"/>
        <v>24620</v>
      </c>
      <c r="G29" s="51">
        <f t="shared" si="5"/>
        <v>17452</v>
      </c>
      <c r="H29" s="51">
        <f t="shared" si="5"/>
        <v>17619</v>
      </c>
      <c r="I29" s="51">
        <f t="shared" si="5"/>
        <v>21225</v>
      </c>
      <c r="J29" s="51">
        <f t="shared" si="5"/>
        <v>16655</v>
      </c>
      <c r="K29" s="27">
        <f t="shared" si="5"/>
        <v>19741</v>
      </c>
      <c r="L29" s="51">
        <f t="shared" si="5"/>
        <v>17966</v>
      </c>
      <c r="M29" s="51">
        <f t="shared" si="5"/>
        <v>21730</v>
      </c>
      <c r="N29" s="51">
        <f t="shared" si="5"/>
        <v>19374</v>
      </c>
      <c r="O29" s="51">
        <f t="shared" si="5"/>
        <v>22740</v>
      </c>
      <c r="P29" s="51">
        <f t="shared" si="5"/>
        <v>18169</v>
      </c>
      <c r="Q29" s="27">
        <f t="shared" si="5"/>
        <v>16830</v>
      </c>
      <c r="R29" s="51">
        <f t="shared" si="5"/>
        <v>30131</v>
      </c>
      <c r="S29" s="51">
        <f t="shared" si="5"/>
        <v>19009</v>
      </c>
      <c r="T29" s="51">
        <f t="shared" si="5"/>
        <v>24700</v>
      </c>
      <c r="U29" s="51">
        <f t="shared" si="5"/>
        <v>17676</v>
      </c>
      <c r="V29" s="27">
        <f t="shared" si="5"/>
        <v>15566</v>
      </c>
      <c r="W29" s="51">
        <f t="shared" si="5"/>
        <v>22094</v>
      </c>
      <c r="X29" s="51">
        <f t="shared" si="5"/>
        <v>23098</v>
      </c>
      <c r="Y29" s="27">
        <f t="shared" si="5"/>
        <v>21430</v>
      </c>
      <c r="Z29" s="51">
        <f t="shared" si="5"/>
        <v>23656</v>
      </c>
      <c r="AA29" s="51">
        <f t="shared" si="5"/>
        <v>21410</v>
      </c>
      <c r="AB29" s="51">
        <f t="shared" si="5"/>
        <v>25415</v>
      </c>
      <c r="AC29" s="51">
        <f t="shared" si="5"/>
        <v>24419</v>
      </c>
      <c r="AD29" s="51">
        <f t="shared" si="5"/>
        <v>24300</v>
      </c>
      <c r="AE29" s="51">
        <f t="shared" si="5"/>
        <v>20250</v>
      </c>
      <c r="AF29" s="27">
        <f t="shared" si="5"/>
        <v>19110</v>
      </c>
      <c r="AG29" s="51">
        <f t="shared" si="5"/>
        <v>20025</v>
      </c>
      <c r="AH29" s="51">
        <f t="shared" si="5"/>
        <v>26663</v>
      </c>
      <c r="AI29" s="51">
        <f t="shared" si="5"/>
        <v>25009</v>
      </c>
      <c r="AJ29" s="27">
        <f t="shared" si="5"/>
        <v>16393</v>
      </c>
      <c r="AK29" s="51">
        <f aca="true" t="shared" si="6" ref="AK29:BC29">AK30+AK31+AK32+AK33+AK34</f>
        <v>15643</v>
      </c>
      <c r="AL29" s="51">
        <f t="shared" si="6"/>
        <v>25200</v>
      </c>
      <c r="AM29" s="79">
        <f t="shared" si="6"/>
        <v>20809</v>
      </c>
      <c r="AN29" s="51">
        <f t="shared" si="6"/>
        <v>15053</v>
      </c>
      <c r="AO29" s="51">
        <f t="shared" si="6"/>
        <v>21136</v>
      </c>
      <c r="AP29" s="51">
        <f t="shared" si="6"/>
        <v>20259</v>
      </c>
      <c r="AQ29" s="51">
        <f t="shared" si="6"/>
        <v>23810</v>
      </c>
      <c r="AR29" s="51">
        <f t="shared" si="6"/>
        <v>19150</v>
      </c>
      <c r="AS29" s="51">
        <f t="shared" si="6"/>
        <v>14855</v>
      </c>
      <c r="AT29" s="51">
        <f t="shared" si="6"/>
        <v>15525</v>
      </c>
      <c r="AU29" s="51">
        <f t="shared" si="6"/>
        <v>21529</v>
      </c>
      <c r="AV29" s="51">
        <f t="shared" si="6"/>
        <v>24347</v>
      </c>
      <c r="AW29" s="51">
        <f t="shared" si="6"/>
        <v>138419</v>
      </c>
      <c r="AX29" s="51">
        <f t="shared" si="6"/>
        <v>26473</v>
      </c>
      <c r="AY29" s="27">
        <f t="shared" si="6"/>
        <v>24034</v>
      </c>
      <c r="AZ29" s="51">
        <f t="shared" si="6"/>
        <v>22113</v>
      </c>
      <c r="BA29" s="51">
        <f t="shared" si="6"/>
        <v>22500</v>
      </c>
      <c r="BB29" s="27">
        <f t="shared" si="6"/>
        <v>24450</v>
      </c>
      <c r="BC29" s="51">
        <f t="shared" si="6"/>
        <v>17574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898884</v>
      </c>
      <c r="C30" s="38"/>
      <c r="D30" s="39"/>
      <c r="E30" s="48">
        <v>15090</v>
      </c>
      <c r="F30" s="48">
        <v>18380</v>
      </c>
      <c r="G30" s="48">
        <v>13170</v>
      </c>
      <c r="H30" s="48">
        <v>13295</v>
      </c>
      <c r="I30" s="48">
        <v>15852</v>
      </c>
      <c r="J30" s="48">
        <v>12500</v>
      </c>
      <c r="K30" s="48">
        <v>14897</v>
      </c>
      <c r="L30" s="48">
        <v>13556</v>
      </c>
      <c r="M30" s="48">
        <v>16800</v>
      </c>
      <c r="N30" s="48">
        <v>14621</v>
      </c>
      <c r="O30" s="48">
        <v>17740</v>
      </c>
      <c r="P30" s="48">
        <v>13751</v>
      </c>
      <c r="Q30" s="48">
        <v>12700</v>
      </c>
      <c r="R30" s="48">
        <v>22737</v>
      </c>
      <c r="S30" s="48">
        <v>14190</v>
      </c>
      <c r="T30" s="48">
        <v>18500</v>
      </c>
      <c r="U30" s="48">
        <v>13339</v>
      </c>
      <c r="V30" s="48">
        <v>11745</v>
      </c>
      <c r="W30" s="48">
        <v>17202</v>
      </c>
      <c r="X30" s="48">
        <v>17830</v>
      </c>
      <c r="Y30" s="48">
        <v>16100</v>
      </c>
      <c r="Z30" s="48">
        <v>18193</v>
      </c>
      <c r="AA30" s="48">
        <v>16630</v>
      </c>
      <c r="AB30" s="48">
        <v>18970</v>
      </c>
      <c r="AC30" s="48">
        <v>18450</v>
      </c>
      <c r="AD30" s="48">
        <v>18250</v>
      </c>
      <c r="AE30" s="48">
        <v>15281</v>
      </c>
      <c r="AF30" s="48">
        <v>14910</v>
      </c>
      <c r="AG30" s="48">
        <v>15111</v>
      </c>
      <c r="AH30" s="48">
        <v>20120</v>
      </c>
      <c r="AI30" s="48">
        <v>18916</v>
      </c>
      <c r="AJ30" s="48">
        <v>12400</v>
      </c>
      <c r="AK30" s="48">
        <v>11805</v>
      </c>
      <c r="AL30" s="48">
        <v>18700</v>
      </c>
      <c r="AM30" s="78">
        <v>16202</v>
      </c>
      <c r="AN30" s="48">
        <v>11386</v>
      </c>
      <c r="AO30" s="48">
        <v>15986</v>
      </c>
      <c r="AP30" s="48">
        <v>14827</v>
      </c>
      <c r="AQ30" s="48">
        <v>17967</v>
      </c>
      <c r="AR30" s="48">
        <v>13950</v>
      </c>
      <c r="AS30" s="48">
        <v>11577</v>
      </c>
      <c r="AT30" s="48">
        <v>12075</v>
      </c>
      <c r="AU30" s="48">
        <v>16246</v>
      </c>
      <c r="AV30" s="48">
        <v>18360</v>
      </c>
      <c r="AW30" s="48">
        <v>104452</v>
      </c>
      <c r="AX30" s="48">
        <v>19977</v>
      </c>
      <c r="AY30" s="48">
        <v>18136</v>
      </c>
      <c r="AZ30" s="48">
        <v>16700</v>
      </c>
      <c r="BA30" s="48">
        <v>17520</v>
      </c>
      <c r="BB30" s="48">
        <v>18500</v>
      </c>
      <c r="BC30" s="48">
        <v>13292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25474</v>
      </c>
      <c r="C31" s="38"/>
      <c r="D31" s="39"/>
      <c r="E31" s="48">
        <v>363</v>
      </c>
      <c r="F31" s="48">
        <v>440</v>
      </c>
      <c r="G31" s="48">
        <v>317</v>
      </c>
      <c r="H31" s="48">
        <v>320</v>
      </c>
      <c r="I31" s="48">
        <v>381</v>
      </c>
      <c r="J31" s="48">
        <v>300</v>
      </c>
      <c r="K31" s="48">
        <v>358</v>
      </c>
      <c r="L31" s="48">
        <v>326</v>
      </c>
      <c r="M31" s="48">
        <v>450</v>
      </c>
      <c r="N31" s="48">
        <v>350</v>
      </c>
      <c r="O31" s="48">
        <v>423</v>
      </c>
      <c r="P31" s="48">
        <v>326</v>
      </c>
      <c r="Q31" s="48">
        <v>310</v>
      </c>
      <c r="R31" s="48">
        <v>547</v>
      </c>
      <c r="S31" s="48">
        <v>341</v>
      </c>
      <c r="T31" s="48">
        <v>500</v>
      </c>
      <c r="U31" s="48">
        <v>320</v>
      </c>
      <c r="V31" s="48">
        <v>283</v>
      </c>
      <c r="W31" s="48">
        <v>414</v>
      </c>
      <c r="X31" s="48">
        <v>428</v>
      </c>
      <c r="Y31" s="48">
        <v>390</v>
      </c>
      <c r="Z31" s="48">
        <v>437</v>
      </c>
      <c r="AA31" s="48">
        <v>400</v>
      </c>
      <c r="AB31" s="48">
        <v>476</v>
      </c>
      <c r="AC31" s="48">
        <v>443</v>
      </c>
      <c r="AD31" s="48">
        <v>450</v>
      </c>
      <c r="AE31" s="48">
        <v>367</v>
      </c>
      <c r="AF31" s="48">
        <v>355</v>
      </c>
      <c r="AG31" s="48">
        <v>363</v>
      </c>
      <c r="AH31" s="48">
        <v>484</v>
      </c>
      <c r="AI31" s="48">
        <v>455</v>
      </c>
      <c r="AJ31" s="48">
        <v>300</v>
      </c>
      <c r="AK31" s="48">
        <v>284</v>
      </c>
      <c r="AL31" s="48">
        <v>500</v>
      </c>
      <c r="AM31" s="78">
        <v>390</v>
      </c>
      <c r="AN31" s="48">
        <v>274</v>
      </c>
      <c r="AO31" s="48">
        <v>3996</v>
      </c>
      <c r="AP31" s="48">
        <v>353</v>
      </c>
      <c r="AQ31" s="48">
        <v>432</v>
      </c>
      <c r="AR31" s="48">
        <v>350</v>
      </c>
      <c r="AS31" s="48">
        <v>277</v>
      </c>
      <c r="AT31" s="48">
        <v>300</v>
      </c>
      <c r="AU31" s="48">
        <v>391</v>
      </c>
      <c r="AV31" s="48">
        <v>443</v>
      </c>
      <c r="AW31" s="48">
        <v>2511</v>
      </c>
      <c r="AX31" s="48">
        <v>480</v>
      </c>
      <c r="AY31" s="48">
        <v>436</v>
      </c>
      <c r="AZ31" s="48">
        <v>400</v>
      </c>
      <c r="BA31" s="48">
        <v>420</v>
      </c>
      <c r="BB31" s="48">
        <v>500</v>
      </c>
      <c r="BC31" s="48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222143</v>
      </c>
      <c r="C32" s="38"/>
      <c r="D32" s="39"/>
      <c r="E32" s="48">
        <v>3772</v>
      </c>
      <c r="F32" s="48">
        <v>4860</v>
      </c>
      <c r="G32" s="48">
        <v>3292</v>
      </c>
      <c r="H32" s="48">
        <v>3324</v>
      </c>
      <c r="I32" s="48">
        <v>3963</v>
      </c>
      <c r="J32" s="48">
        <v>3055</v>
      </c>
      <c r="K32" s="48">
        <v>3724</v>
      </c>
      <c r="L32" s="48">
        <v>3390</v>
      </c>
      <c r="M32" s="48">
        <v>4300</v>
      </c>
      <c r="N32" s="48">
        <v>3655</v>
      </c>
      <c r="O32" s="48">
        <v>4394</v>
      </c>
      <c r="P32" s="48">
        <v>3396</v>
      </c>
      <c r="Q32" s="48">
        <v>3200</v>
      </c>
      <c r="R32" s="48">
        <v>5684</v>
      </c>
      <c r="S32" s="48">
        <v>3752</v>
      </c>
      <c r="T32" s="48">
        <v>4700</v>
      </c>
      <c r="U32" s="48">
        <v>3335</v>
      </c>
      <c r="V32" s="48">
        <v>2937</v>
      </c>
      <c r="W32" s="48">
        <v>4300</v>
      </c>
      <c r="X32" s="48">
        <v>4457</v>
      </c>
      <c r="Y32" s="48">
        <v>4100</v>
      </c>
      <c r="Z32" s="48">
        <v>4548</v>
      </c>
      <c r="AA32" s="48">
        <v>4200</v>
      </c>
      <c r="AB32" s="48">
        <v>4955</v>
      </c>
      <c r="AC32" s="48">
        <v>4638</v>
      </c>
      <c r="AD32" s="48">
        <v>4600</v>
      </c>
      <c r="AE32" s="48">
        <v>3820</v>
      </c>
      <c r="AF32" s="48">
        <v>3691</v>
      </c>
      <c r="AG32" s="48">
        <v>3778</v>
      </c>
      <c r="AH32" s="48">
        <v>5030</v>
      </c>
      <c r="AI32" s="48">
        <v>4729</v>
      </c>
      <c r="AJ32" s="48">
        <v>3095</v>
      </c>
      <c r="AK32" s="48">
        <v>2951</v>
      </c>
      <c r="AL32" s="48">
        <v>5000</v>
      </c>
      <c r="AM32" s="78">
        <v>4050</v>
      </c>
      <c r="AN32" s="48">
        <v>2846</v>
      </c>
      <c r="AO32" s="48">
        <v>385</v>
      </c>
      <c r="AP32" s="48">
        <v>3675</v>
      </c>
      <c r="AQ32" s="48">
        <v>4492</v>
      </c>
      <c r="AR32" s="48">
        <v>3500</v>
      </c>
      <c r="AS32" s="48">
        <v>2882</v>
      </c>
      <c r="AT32" s="48">
        <v>3020</v>
      </c>
      <c r="AU32" s="48">
        <v>4061</v>
      </c>
      <c r="AV32" s="48">
        <v>4603</v>
      </c>
      <c r="AW32" s="48">
        <v>26113</v>
      </c>
      <c r="AX32" s="48">
        <v>4994</v>
      </c>
      <c r="AY32" s="48">
        <v>4534</v>
      </c>
      <c r="AZ32" s="48">
        <v>4160</v>
      </c>
      <c r="BA32" s="48">
        <v>4380</v>
      </c>
      <c r="BB32" s="48">
        <v>4500</v>
      </c>
      <c r="BC32" s="48">
        <v>3323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10154</v>
      </c>
      <c r="C33" s="38"/>
      <c r="D33" s="39"/>
      <c r="E33" s="48">
        <v>155</v>
      </c>
      <c r="F33" s="48">
        <v>190</v>
      </c>
      <c r="G33" s="48">
        <v>135</v>
      </c>
      <c r="H33" s="48">
        <v>137</v>
      </c>
      <c r="I33" s="48">
        <v>381</v>
      </c>
      <c r="J33" s="48">
        <v>300</v>
      </c>
      <c r="K33" s="48">
        <v>153</v>
      </c>
      <c r="L33" s="48">
        <v>140</v>
      </c>
      <c r="M33" s="48">
        <v>180</v>
      </c>
      <c r="N33" s="48">
        <v>150</v>
      </c>
      <c r="O33" s="48">
        <v>183</v>
      </c>
      <c r="P33" s="48">
        <v>141</v>
      </c>
      <c r="Q33" s="48">
        <v>100</v>
      </c>
      <c r="R33" s="48">
        <v>234</v>
      </c>
      <c r="S33" s="48">
        <v>146</v>
      </c>
      <c r="T33" s="48">
        <v>200</v>
      </c>
      <c r="U33" s="48">
        <v>137</v>
      </c>
      <c r="V33" s="48">
        <v>121</v>
      </c>
      <c r="W33" s="48">
        <v>178</v>
      </c>
      <c r="X33" s="48">
        <v>183</v>
      </c>
      <c r="Y33" s="48">
        <v>670</v>
      </c>
      <c r="Z33" s="48">
        <v>478</v>
      </c>
      <c r="AA33" s="48">
        <v>180</v>
      </c>
      <c r="AB33" s="48">
        <v>204</v>
      </c>
      <c r="AC33" s="48">
        <v>135</v>
      </c>
      <c r="AD33" s="48">
        <v>200</v>
      </c>
      <c r="AE33" s="48">
        <v>157</v>
      </c>
      <c r="AF33" s="48">
        <v>154</v>
      </c>
      <c r="AG33" s="48">
        <v>155</v>
      </c>
      <c r="AH33" s="48">
        <v>207</v>
      </c>
      <c r="AI33" s="48">
        <v>136</v>
      </c>
      <c r="AJ33" s="48">
        <v>90</v>
      </c>
      <c r="AK33" s="48">
        <v>121</v>
      </c>
      <c r="AL33" s="48">
        <v>200</v>
      </c>
      <c r="AM33" s="78">
        <v>167</v>
      </c>
      <c r="AN33" s="48">
        <v>82</v>
      </c>
      <c r="AO33" s="48">
        <v>115</v>
      </c>
      <c r="AP33" s="48">
        <v>152</v>
      </c>
      <c r="AQ33" s="48">
        <v>185</v>
      </c>
      <c r="AR33" s="48">
        <v>150</v>
      </c>
      <c r="AS33" s="48">
        <v>119</v>
      </c>
      <c r="AT33" s="48">
        <v>130</v>
      </c>
      <c r="AU33" s="48">
        <v>167</v>
      </c>
      <c r="AV33" s="48">
        <v>189</v>
      </c>
      <c r="AW33" s="48">
        <v>1075</v>
      </c>
      <c r="AX33" s="48">
        <v>206</v>
      </c>
      <c r="AY33" s="48">
        <v>187</v>
      </c>
      <c r="AZ33" s="48">
        <v>173</v>
      </c>
      <c r="BA33" s="48">
        <v>180</v>
      </c>
      <c r="BB33" s="48">
        <v>150</v>
      </c>
      <c r="BC33" s="48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30696</v>
      </c>
      <c r="C34" s="38"/>
      <c r="D34" s="39"/>
      <c r="E34" s="48">
        <v>617</v>
      </c>
      <c r="F34" s="48">
        <v>750</v>
      </c>
      <c r="G34" s="48">
        <v>538</v>
      </c>
      <c r="H34" s="48">
        <v>543</v>
      </c>
      <c r="I34" s="48">
        <v>648</v>
      </c>
      <c r="J34" s="48">
        <v>500</v>
      </c>
      <c r="K34" s="48">
        <v>609</v>
      </c>
      <c r="L34" s="48">
        <v>554</v>
      </c>
      <c r="M34" s="48"/>
      <c r="N34" s="48">
        <v>598</v>
      </c>
      <c r="O34" s="48"/>
      <c r="P34" s="48">
        <v>555</v>
      </c>
      <c r="Q34" s="48">
        <v>520</v>
      </c>
      <c r="R34" s="48">
        <v>929</v>
      </c>
      <c r="S34" s="48">
        <v>580</v>
      </c>
      <c r="T34" s="48">
        <v>800</v>
      </c>
      <c r="U34" s="48">
        <v>545</v>
      </c>
      <c r="V34" s="48">
        <v>480</v>
      </c>
      <c r="W34" s="48"/>
      <c r="X34" s="48">
        <v>200</v>
      </c>
      <c r="Y34" s="48">
        <v>170</v>
      </c>
      <c r="Z34" s="48"/>
      <c r="AA34" s="48"/>
      <c r="AB34" s="48">
        <v>810</v>
      </c>
      <c r="AC34" s="48">
        <v>753</v>
      </c>
      <c r="AD34" s="48">
        <v>800</v>
      </c>
      <c r="AE34" s="48">
        <v>625</v>
      </c>
      <c r="AF34" s="48"/>
      <c r="AG34" s="48">
        <v>618</v>
      </c>
      <c r="AH34" s="48">
        <v>822</v>
      </c>
      <c r="AI34" s="48">
        <v>773</v>
      </c>
      <c r="AJ34" s="48">
        <v>508</v>
      </c>
      <c r="AK34" s="48">
        <v>482</v>
      </c>
      <c r="AL34" s="48">
        <v>800</v>
      </c>
      <c r="AM34" s="78"/>
      <c r="AN34" s="48">
        <v>465</v>
      </c>
      <c r="AO34" s="48">
        <v>654</v>
      </c>
      <c r="AP34" s="48">
        <v>1252</v>
      </c>
      <c r="AQ34" s="48">
        <v>734</v>
      </c>
      <c r="AR34" s="48">
        <v>1200</v>
      </c>
      <c r="AS34" s="48"/>
      <c r="AT34" s="48"/>
      <c r="AU34" s="48">
        <v>664</v>
      </c>
      <c r="AV34" s="48">
        <v>752</v>
      </c>
      <c r="AW34" s="48">
        <v>4268</v>
      </c>
      <c r="AX34" s="48">
        <v>816</v>
      </c>
      <c r="AY34" s="48">
        <v>741</v>
      </c>
      <c r="AZ34" s="48">
        <v>680</v>
      </c>
      <c r="BA34" s="48"/>
      <c r="BB34" s="48">
        <v>800</v>
      </c>
      <c r="BC34" s="48">
        <v>543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>E19-E36</f>
        <v>0</v>
      </c>
      <c r="F39" s="85">
        <f aca="true" t="shared" si="7" ref="F39:BC39">F19-F36</f>
        <v>100</v>
      </c>
      <c r="G39" s="85">
        <f t="shared" si="7"/>
        <v>0</v>
      </c>
      <c r="H39" s="85">
        <f t="shared" si="7"/>
        <v>0</v>
      </c>
      <c r="I39" s="85">
        <f t="shared" si="7"/>
        <v>610</v>
      </c>
      <c r="J39" s="85">
        <f t="shared" si="7"/>
        <v>852</v>
      </c>
      <c r="K39" s="85">
        <f t="shared" si="7"/>
        <v>-800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60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154</v>
      </c>
      <c r="X39" s="85">
        <f t="shared" si="7"/>
        <v>-133</v>
      </c>
      <c r="Y39" s="85">
        <f t="shared" si="7"/>
        <v>2</v>
      </c>
      <c r="Z39" s="85">
        <f t="shared" si="7"/>
        <v>0</v>
      </c>
      <c r="AA39" s="85">
        <f t="shared" si="7"/>
        <v>90</v>
      </c>
      <c r="AB39" s="85">
        <f t="shared" si="7"/>
        <v>125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-2</v>
      </c>
      <c r="AG39" s="85">
        <f t="shared" si="7"/>
        <v>1777</v>
      </c>
      <c r="AH39" s="85">
        <f t="shared" si="7"/>
        <v>187</v>
      </c>
      <c r="AI39" s="85">
        <f t="shared" si="7"/>
        <v>50</v>
      </c>
      <c r="AJ39" s="85">
        <f t="shared" si="7"/>
        <v>0</v>
      </c>
      <c r="AK39" s="85">
        <f t="shared" si="7"/>
        <v>0</v>
      </c>
      <c r="AL39" s="85">
        <f t="shared" si="7"/>
        <v>0</v>
      </c>
      <c r="AM39" s="85">
        <f t="shared" si="7"/>
        <v>-480</v>
      </c>
      <c r="AN39" s="85">
        <f t="shared" si="7"/>
        <v>-227</v>
      </c>
      <c r="AO39" s="85">
        <f t="shared" si="7"/>
        <v>0</v>
      </c>
      <c r="AP39" s="85">
        <f t="shared" si="7"/>
        <v>-167</v>
      </c>
      <c r="AQ39" s="85">
        <f t="shared" si="7"/>
        <v>0</v>
      </c>
      <c r="AR39" s="85">
        <f t="shared" si="7"/>
        <v>60</v>
      </c>
      <c r="AS39" s="85">
        <f t="shared" si="7"/>
        <v>0</v>
      </c>
      <c r="AT39" s="85">
        <f t="shared" si="7"/>
        <v>0</v>
      </c>
      <c r="AU39" s="85">
        <f t="shared" si="7"/>
        <v>-549</v>
      </c>
      <c r="AV39" s="85">
        <f t="shared" si="7"/>
        <v>-10</v>
      </c>
      <c r="AW39" s="85">
        <f t="shared" si="7"/>
        <v>29000</v>
      </c>
      <c r="AX39" s="85">
        <f t="shared" si="7"/>
        <v>0</v>
      </c>
      <c r="AY39" s="85">
        <f t="shared" si="7"/>
        <v>0</v>
      </c>
      <c r="AZ39" s="85">
        <f t="shared" si="7"/>
        <v>100</v>
      </c>
      <c r="BA39" s="85">
        <f t="shared" si="7"/>
        <v>0</v>
      </c>
      <c r="BB39" s="85">
        <f t="shared" si="7"/>
        <v>0</v>
      </c>
      <c r="BC39" s="85">
        <f t="shared" si="7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>E20-E37</f>
        <v>362</v>
      </c>
      <c r="F40" s="85">
        <f aca="true" t="shared" si="8" ref="F40:BC40">F20-F37</f>
        <v>0</v>
      </c>
      <c r="G40" s="85">
        <f t="shared" si="8"/>
        <v>-87</v>
      </c>
      <c r="H40" s="85">
        <f t="shared" si="8"/>
        <v>-50</v>
      </c>
      <c r="I40" s="85">
        <f t="shared" si="8"/>
        <v>0</v>
      </c>
      <c r="J40" s="85">
        <f t="shared" si="8"/>
        <v>0</v>
      </c>
      <c r="K40" s="85">
        <f t="shared" si="8"/>
        <v>0</v>
      </c>
      <c r="L40" s="85">
        <f t="shared" si="8"/>
        <v>20</v>
      </c>
      <c r="M40" s="85">
        <f t="shared" si="8"/>
        <v>480</v>
      </c>
      <c r="N40" s="85">
        <f t="shared" si="8"/>
        <v>0</v>
      </c>
      <c r="O40" s="85">
        <f t="shared" si="8"/>
        <v>0</v>
      </c>
      <c r="P40" s="85">
        <f t="shared" si="8"/>
        <v>-42</v>
      </c>
      <c r="Q40" s="85">
        <f t="shared" si="8"/>
        <v>-600</v>
      </c>
      <c r="R40" s="85">
        <f t="shared" si="8"/>
        <v>-20</v>
      </c>
      <c r="S40" s="85">
        <f t="shared" si="8"/>
        <v>0</v>
      </c>
      <c r="T40" s="85">
        <f t="shared" si="8"/>
        <v>-100</v>
      </c>
      <c r="U40" s="85">
        <f t="shared" si="8"/>
        <v>120</v>
      </c>
      <c r="V40" s="85">
        <f t="shared" si="8"/>
        <v>0</v>
      </c>
      <c r="W40" s="85">
        <f t="shared" si="8"/>
        <v>0</v>
      </c>
      <c r="X40" s="85">
        <f t="shared" si="8"/>
        <v>-1396</v>
      </c>
      <c r="Y40" s="85">
        <f t="shared" si="8"/>
        <v>0</v>
      </c>
      <c r="Z40" s="85">
        <f t="shared" si="8"/>
        <v>0</v>
      </c>
      <c r="AA40" s="85">
        <f t="shared" si="8"/>
        <v>120</v>
      </c>
      <c r="AB40" s="85">
        <f t="shared" si="8"/>
        <v>2250</v>
      </c>
      <c r="AC40" s="85">
        <f t="shared" si="8"/>
        <v>0</v>
      </c>
      <c r="AD40" s="85">
        <f t="shared" si="8"/>
        <v>350</v>
      </c>
      <c r="AE40" s="85">
        <f t="shared" si="8"/>
        <v>0</v>
      </c>
      <c r="AF40" s="85">
        <f t="shared" si="8"/>
        <v>0</v>
      </c>
      <c r="AG40" s="85">
        <f t="shared" si="8"/>
        <v>0</v>
      </c>
      <c r="AH40" s="85">
        <f t="shared" si="8"/>
        <v>-180</v>
      </c>
      <c r="AI40" s="85">
        <f t="shared" si="8"/>
        <v>0</v>
      </c>
      <c r="AJ40" s="85">
        <f t="shared" si="8"/>
        <v>0</v>
      </c>
      <c r="AK40" s="85">
        <f t="shared" si="8"/>
        <v>0</v>
      </c>
      <c r="AL40" s="85">
        <f t="shared" si="8"/>
        <v>-200</v>
      </c>
      <c r="AM40" s="85">
        <f t="shared" si="8"/>
        <v>480</v>
      </c>
      <c r="AN40" s="85">
        <f t="shared" si="8"/>
        <v>836</v>
      </c>
      <c r="AO40" s="85">
        <f t="shared" si="8"/>
        <v>0</v>
      </c>
      <c r="AP40" s="85">
        <f t="shared" si="8"/>
        <v>-27</v>
      </c>
      <c r="AQ40" s="85">
        <f t="shared" si="8"/>
        <v>-288</v>
      </c>
      <c r="AR40" s="85">
        <f t="shared" si="8"/>
        <v>0</v>
      </c>
      <c r="AS40" s="85">
        <f t="shared" si="8"/>
        <v>0</v>
      </c>
      <c r="AT40" s="85">
        <f t="shared" si="8"/>
        <v>0</v>
      </c>
      <c r="AU40" s="85">
        <f t="shared" si="8"/>
        <v>455</v>
      </c>
      <c r="AV40" s="85">
        <f t="shared" si="8"/>
        <v>0</v>
      </c>
      <c r="AW40" s="85">
        <f t="shared" si="8"/>
        <v>500</v>
      </c>
      <c r="AX40" s="85">
        <f t="shared" si="8"/>
        <v>0</v>
      </c>
      <c r="AY40" s="85">
        <f t="shared" si="8"/>
        <v>0</v>
      </c>
      <c r="AZ40" s="85">
        <f t="shared" si="8"/>
        <v>0</v>
      </c>
      <c r="BA40" s="85">
        <f t="shared" si="8"/>
        <v>0</v>
      </c>
      <c r="BB40" s="85">
        <f t="shared" si="8"/>
        <v>0</v>
      </c>
      <c r="BC40" s="85">
        <f t="shared" si="8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0.42187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7.8515625" style="0" bestFit="1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156</v>
      </c>
      <c r="B5" s="10"/>
      <c r="C5" s="10"/>
      <c r="D5" s="11"/>
    </row>
    <row r="6" spans="1:4" ht="18">
      <c r="A6" s="21"/>
      <c r="B6" s="10"/>
      <c r="C6" s="10"/>
      <c r="D6" s="11"/>
    </row>
    <row r="7" spans="1:2" ht="15.75">
      <c r="A7" s="301" t="s">
        <v>78</v>
      </c>
      <c r="B7" s="301"/>
    </row>
    <row r="8" spans="1:34" ht="12.75">
      <c r="A8" s="22"/>
      <c r="AE8" s="93"/>
      <c r="AF8" s="3"/>
      <c r="AG8" s="93"/>
      <c r="AH8" s="93"/>
    </row>
    <row r="9" spans="1:51" ht="13.5" thickBot="1">
      <c r="A9" s="22" t="s">
        <v>160</v>
      </c>
      <c r="Q9" s="71" t="s">
        <v>152</v>
      </c>
      <c r="AE9" s="93"/>
      <c r="AF9" s="3"/>
      <c r="AG9" s="93"/>
      <c r="AH9" s="93"/>
      <c r="AY9" s="70" t="s">
        <v>151</v>
      </c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5508407</v>
      </c>
      <c r="C13" s="33"/>
      <c r="D13" s="34"/>
      <c r="E13" s="74">
        <f aca="true" t="shared" si="0" ref="E13:AJ13">E14+E29</f>
        <v>95542</v>
      </c>
      <c r="F13" s="74">
        <f t="shared" si="0"/>
        <v>100955</v>
      </c>
      <c r="G13" s="35">
        <f t="shared" si="0"/>
        <v>92124</v>
      </c>
      <c r="H13" s="35">
        <f t="shared" si="0"/>
        <v>82418</v>
      </c>
      <c r="I13" s="35">
        <f t="shared" si="0"/>
        <v>93130</v>
      </c>
      <c r="J13" s="74">
        <f t="shared" si="0"/>
        <v>107000</v>
      </c>
      <c r="K13" s="35">
        <f t="shared" si="0"/>
        <v>95100</v>
      </c>
      <c r="L13" s="35">
        <f t="shared" si="0"/>
        <v>88170</v>
      </c>
      <c r="M13" s="35">
        <f t="shared" si="0"/>
        <v>95101</v>
      </c>
      <c r="N13" s="74">
        <f t="shared" si="0"/>
        <v>86495</v>
      </c>
      <c r="O13" s="74">
        <f t="shared" si="0"/>
        <v>106750</v>
      </c>
      <c r="P13" s="74">
        <f t="shared" si="0"/>
        <v>85666</v>
      </c>
      <c r="Q13" s="35">
        <f t="shared" si="0"/>
        <v>70629</v>
      </c>
      <c r="R13" s="35">
        <f t="shared" si="0"/>
        <v>139357</v>
      </c>
      <c r="S13" s="35">
        <f t="shared" si="0"/>
        <v>71036</v>
      </c>
      <c r="T13" s="35">
        <f t="shared" si="0"/>
        <v>109520</v>
      </c>
      <c r="U13" s="35">
        <f t="shared" si="0"/>
        <v>70280</v>
      </c>
      <c r="V13" s="35">
        <f t="shared" si="0"/>
        <v>86326</v>
      </c>
      <c r="W13" s="35">
        <f t="shared" si="0"/>
        <v>87000</v>
      </c>
      <c r="X13" s="35">
        <f t="shared" si="0"/>
        <v>111900</v>
      </c>
      <c r="Y13" s="35">
        <f t="shared" si="0"/>
        <v>91024</v>
      </c>
      <c r="Z13" s="35">
        <f t="shared" si="0"/>
        <v>113565</v>
      </c>
      <c r="AA13" s="74">
        <f t="shared" si="0"/>
        <v>109671</v>
      </c>
      <c r="AB13" s="35">
        <f t="shared" si="0"/>
        <v>118857</v>
      </c>
      <c r="AC13" s="35">
        <f t="shared" si="0"/>
        <v>121450</v>
      </c>
      <c r="AD13" s="35">
        <f t="shared" si="0"/>
        <v>110000</v>
      </c>
      <c r="AE13" s="74">
        <f t="shared" si="0"/>
        <v>88189</v>
      </c>
      <c r="AF13" s="35">
        <f t="shared" si="0"/>
        <v>93847</v>
      </c>
      <c r="AG13" s="74">
        <f t="shared" si="0"/>
        <v>91799</v>
      </c>
      <c r="AH13" s="74">
        <f t="shared" si="0"/>
        <v>133212</v>
      </c>
      <c r="AI13" s="35">
        <f t="shared" si="0"/>
        <v>110500</v>
      </c>
      <c r="AJ13" s="35">
        <f t="shared" si="0"/>
        <v>73300</v>
      </c>
      <c r="AK13" s="74">
        <f aca="true" t="shared" si="1" ref="AK13:BC13">AK14+AK29</f>
        <v>72830</v>
      </c>
      <c r="AL13" s="35">
        <f t="shared" si="1"/>
        <v>125834</v>
      </c>
      <c r="AM13" s="76">
        <f t="shared" si="1"/>
        <v>98142</v>
      </c>
      <c r="AN13" s="35">
        <f t="shared" si="1"/>
        <v>63930</v>
      </c>
      <c r="AO13" s="74">
        <f t="shared" si="1"/>
        <v>95829</v>
      </c>
      <c r="AP13" s="35">
        <f t="shared" si="1"/>
        <v>93473</v>
      </c>
      <c r="AQ13" s="35">
        <f t="shared" si="1"/>
        <v>110314</v>
      </c>
      <c r="AR13" s="35">
        <f t="shared" si="1"/>
        <v>84829</v>
      </c>
      <c r="AS13" s="35">
        <f t="shared" si="1"/>
        <v>76550</v>
      </c>
      <c r="AT13" s="35">
        <f t="shared" si="1"/>
        <v>68882</v>
      </c>
      <c r="AU13" s="35">
        <f t="shared" si="1"/>
        <v>105091</v>
      </c>
      <c r="AV13" s="35">
        <f t="shared" si="1"/>
        <v>109653</v>
      </c>
      <c r="AW13" s="35">
        <f t="shared" si="1"/>
        <v>648078</v>
      </c>
      <c r="AX13" s="35">
        <f t="shared" si="1"/>
        <v>119945</v>
      </c>
      <c r="AY13" s="35">
        <f t="shared" si="1"/>
        <v>112469</v>
      </c>
      <c r="AZ13" s="35">
        <f t="shared" si="1"/>
        <v>103262</v>
      </c>
      <c r="BA13" s="35">
        <f t="shared" si="1"/>
        <v>99583</v>
      </c>
      <c r="BB13" s="35">
        <f t="shared" si="1"/>
        <v>105000</v>
      </c>
      <c r="BC13" s="35">
        <f t="shared" si="1"/>
        <v>84800</v>
      </c>
    </row>
    <row r="14" spans="1:55" ht="15.75">
      <c r="A14" s="15" t="s">
        <v>3</v>
      </c>
      <c r="B14" s="36">
        <f>B15+B16+B17+B18+B19+B20+B21+B22+B24+B25+B26+B27+B28</f>
        <v>4287794</v>
      </c>
      <c r="C14" s="33"/>
      <c r="D14" s="34"/>
      <c r="E14" s="51">
        <f aca="true" t="shared" si="2" ref="E14:AJ14">E15+E16+E17+E18+E19+E20+E21+E22+E24+E25+E26+E27+E28</f>
        <v>74730</v>
      </c>
      <c r="F14" s="51">
        <f t="shared" si="2"/>
        <v>78670</v>
      </c>
      <c r="G14" s="27">
        <f t="shared" si="2"/>
        <v>69067</v>
      </c>
      <c r="H14" s="27">
        <f t="shared" si="2"/>
        <v>64705</v>
      </c>
      <c r="I14" s="27">
        <f t="shared" si="2"/>
        <v>72077</v>
      </c>
      <c r="J14" s="51">
        <f t="shared" si="2"/>
        <v>77700</v>
      </c>
      <c r="K14" s="27">
        <f t="shared" si="2"/>
        <v>76954</v>
      </c>
      <c r="L14" s="27">
        <f t="shared" si="2"/>
        <v>68750</v>
      </c>
      <c r="M14" s="27">
        <f t="shared" si="2"/>
        <v>73981</v>
      </c>
      <c r="N14" s="51">
        <f t="shared" si="2"/>
        <v>67805</v>
      </c>
      <c r="O14" s="51">
        <f t="shared" si="2"/>
        <v>84573</v>
      </c>
      <c r="P14" s="51">
        <f t="shared" si="2"/>
        <v>67289</v>
      </c>
      <c r="Q14" s="51">
        <f t="shared" si="2"/>
        <v>53708</v>
      </c>
      <c r="R14" s="27">
        <f t="shared" si="2"/>
        <v>108371</v>
      </c>
      <c r="S14" s="27">
        <f t="shared" si="2"/>
        <v>53585</v>
      </c>
      <c r="T14" s="27">
        <f t="shared" si="2"/>
        <v>84820</v>
      </c>
      <c r="U14" s="27">
        <f t="shared" si="2"/>
        <v>54590</v>
      </c>
      <c r="V14" s="27">
        <f t="shared" si="2"/>
        <v>67621</v>
      </c>
      <c r="W14" s="27">
        <f t="shared" si="2"/>
        <v>67525</v>
      </c>
      <c r="X14" s="27">
        <f t="shared" si="2"/>
        <v>88570</v>
      </c>
      <c r="Y14" s="27">
        <f t="shared" si="2"/>
        <v>69533</v>
      </c>
      <c r="Z14" s="27">
        <f t="shared" si="2"/>
        <v>87201</v>
      </c>
      <c r="AA14" s="51">
        <f t="shared" si="2"/>
        <v>88346</v>
      </c>
      <c r="AB14" s="27">
        <f t="shared" si="2"/>
        <v>91429</v>
      </c>
      <c r="AC14" s="27">
        <f t="shared" si="2"/>
        <v>94830</v>
      </c>
      <c r="AD14" s="27">
        <f t="shared" si="2"/>
        <v>85630</v>
      </c>
      <c r="AE14" s="51">
        <f t="shared" si="2"/>
        <v>68385</v>
      </c>
      <c r="AF14" s="27">
        <f t="shared" si="2"/>
        <v>74725</v>
      </c>
      <c r="AG14" s="51">
        <f t="shared" si="2"/>
        <v>71896</v>
      </c>
      <c r="AH14" s="51">
        <f t="shared" si="2"/>
        <v>106933</v>
      </c>
      <c r="AI14" s="27">
        <f t="shared" si="2"/>
        <v>86354</v>
      </c>
      <c r="AJ14" s="27">
        <f t="shared" si="2"/>
        <v>56910</v>
      </c>
      <c r="AK14" s="51">
        <f aca="true" t="shared" si="3" ref="AK14:BC14">AK15+AK16+AK17+AK18+AK19+AK20+AK21+AK22+AK24+AK25+AK26+AK27+AK28</f>
        <v>57091</v>
      </c>
      <c r="AL14" s="27">
        <f t="shared" si="3"/>
        <v>100534</v>
      </c>
      <c r="AM14" s="77">
        <f t="shared" si="3"/>
        <v>77558</v>
      </c>
      <c r="AN14" s="27">
        <f t="shared" si="3"/>
        <v>49989</v>
      </c>
      <c r="AO14" s="51">
        <f t="shared" si="3"/>
        <v>74693</v>
      </c>
      <c r="AP14" s="27">
        <f t="shared" si="3"/>
        <v>72477</v>
      </c>
      <c r="AQ14" s="27">
        <f t="shared" si="3"/>
        <v>86380</v>
      </c>
      <c r="AR14" s="27">
        <f t="shared" si="3"/>
        <v>66439</v>
      </c>
      <c r="AS14" s="27">
        <f t="shared" si="3"/>
        <v>60800</v>
      </c>
      <c r="AT14" s="27">
        <f t="shared" si="3"/>
        <v>54182</v>
      </c>
      <c r="AU14" s="27">
        <f t="shared" si="3"/>
        <v>82339</v>
      </c>
      <c r="AV14" s="27">
        <f t="shared" si="3"/>
        <v>85193</v>
      </c>
      <c r="AW14" s="27">
        <f t="shared" si="3"/>
        <v>494787</v>
      </c>
      <c r="AX14" s="27">
        <f t="shared" si="3"/>
        <v>94027</v>
      </c>
      <c r="AY14" s="27">
        <f t="shared" si="3"/>
        <v>87372</v>
      </c>
      <c r="AZ14" s="27">
        <f t="shared" si="3"/>
        <v>81742</v>
      </c>
      <c r="BA14" s="27">
        <f t="shared" si="3"/>
        <v>77765</v>
      </c>
      <c r="BB14" s="27">
        <f t="shared" si="3"/>
        <v>81070</v>
      </c>
      <c r="BC14" s="27">
        <f t="shared" si="3"/>
        <v>66093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3157248</v>
      </c>
      <c r="C15" s="38"/>
      <c r="D15" s="39"/>
      <c r="E15" s="48">
        <v>53592</v>
      </c>
      <c r="F15" s="48">
        <v>58890</v>
      </c>
      <c r="G15" s="48">
        <v>54250</v>
      </c>
      <c r="H15" s="48">
        <v>50178</v>
      </c>
      <c r="I15" s="48">
        <v>55645</v>
      </c>
      <c r="J15" s="48">
        <v>55000</v>
      </c>
      <c r="K15" s="48">
        <v>55152</v>
      </c>
      <c r="L15" s="48">
        <v>52590</v>
      </c>
      <c r="M15" s="48">
        <v>56531</v>
      </c>
      <c r="N15" s="48">
        <v>52278</v>
      </c>
      <c r="O15" s="48">
        <v>64392</v>
      </c>
      <c r="P15" s="48">
        <v>52129</v>
      </c>
      <c r="Q15" s="48">
        <v>40000</v>
      </c>
      <c r="R15" s="48">
        <v>85000</v>
      </c>
      <c r="S15" s="48">
        <v>37197</v>
      </c>
      <c r="T15" s="48">
        <v>58920</v>
      </c>
      <c r="U15" s="48">
        <v>42766</v>
      </c>
      <c r="V15" s="48">
        <v>43654</v>
      </c>
      <c r="W15" s="48">
        <v>47341</v>
      </c>
      <c r="X15" s="48">
        <v>65129</v>
      </c>
      <c r="Y15" s="48">
        <v>51014</v>
      </c>
      <c r="Z15" s="48">
        <v>58636</v>
      </c>
      <c r="AA15" s="48">
        <v>56923</v>
      </c>
      <c r="AB15" s="48">
        <v>66107</v>
      </c>
      <c r="AC15" s="48">
        <v>68745</v>
      </c>
      <c r="AD15" s="48">
        <v>83800</v>
      </c>
      <c r="AE15" s="48">
        <v>54100</v>
      </c>
      <c r="AF15" s="48">
        <v>54308</v>
      </c>
      <c r="AG15" s="48">
        <v>53736</v>
      </c>
      <c r="AH15" s="48">
        <v>70200</v>
      </c>
      <c r="AI15" s="48">
        <v>65839</v>
      </c>
      <c r="AJ15" s="48">
        <v>43910</v>
      </c>
      <c r="AK15" s="48">
        <v>42856</v>
      </c>
      <c r="AL15" s="48">
        <v>63634</v>
      </c>
      <c r="AM15" s="78">
        <v>59400</v>
      </c>
      <c r="AN15" s="48">
        <v>39815</v>
      </c>
      <c r="AO15" s="48">
        <v>55036</v>
      </c>
      <c r="AP15" s="48">
        <v>66606</v>
      </c>
      <c r="AQ15" s="48">
        <v>65861</v>
      </c>
      <c r="AR15" s="48">
        <v>51835</v>
      </c>
      <c r="AS15" s="48">
        <v>42000</v>
      </c>
      <c r="AT15" s="48">
        <v>44192</v>
      </c>
      <c r="AU15" s="48">
        <v>59825</v>
      </c>
      <c r="AV15" s="48">
        <v>62747</v>
      </c>
      <c r="AW15" s="48">
        <v>340000</v>
      </c>
      <c r="AX15" s="48">
        <v>68690</v>
      </c>
      <c r="AY15" s="48">
        <v>62602</v>
      </c>
      <c r="AZ15" s="48">
        <v>61000</v>
      </c>
      <c r="BA15" s="48">
        <v>57415</v>
      </c>
      <c r="BB15" s="48">
        <v>59276</v>
      </c>
      <c r="BC15" s="48">
        <v>46506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s="137" customFormat="1" ht="15">
      <c r="A17" s="132" t="s">
        <v>77</v>
      </c>
      <c r="B17" s="133">
        <f t="shared" si="4"/>
        <v>163433</v>
      </c>
      <c r="C17" s="134"/>
      <c r="D17" s="135"/>
      <c r="E17" s="40">
        <v>3174</v>
      </c>
      <c r="F17" s="40">
        <v>3175</v>
      </c>
      <c r="G17" s="40">
        <v>2502</v>
      </c>
      <c r="H17" s="40">
        <v>2365</v>
      </c>
      <c r="I17" s="40">
        <v>3174</v>
      </c>
      <c r="J17" s="40">
        <v>3174</v>
      </c>
      <c r="K17" s="40">
        <v>2598</v>
      </c>
      <c r="L17" s="40">
        <v>1000</v>
      </c>
      <c r="M17" s="40">
        <v>2600</v>
      </c>
      <c r="N17" s="40">
        <v>3078</v>
      </c>
      <c r="O17" s="40">
        <v>3078</v>
      </c>
      <c r="P17" s="40">
        <v>2598</v>
      </c>
      <c r="Q17" s="40">
        <v>2598</v>
      </c>
      <c r="R17" s="40">
        <v>4134</v>
      </c>
      <c r="S17" s="40">
        <v>2560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3329</v>
      </c>
      <c r="AC17" s="40">
        <v>3700</v>
      </c>
      <c r="AD17" s="40"/>
      <c r="AE17" s="40">
        <v>2598</v>
      </c>
      <c r="AF17" s="40">
        <v>2456</v>
      </c>
      <c r="AG17" s="40">
        <v>2598</v>
      </c>
      <c r="AH17" s="40">
        <v>3654</v>
      </c>
      <c r="AI17" s="40">
        <v>3174</v>
      </c>
      <c r="AJ17" s="40">
        <v>2600</v>
      </c>
      <c r="AK17" s="40">
        <v>2598</v>
      </c>
      <c r="AL17" s="40">
        <v>4000</v>
      </c>
      <c r="AM17" s="136">
        <v>2600</v>
      </c>
      <c r="AN17" s="40">
        <v>2502</v>
      </c>
      <c r="AO17" s="40">
        <v>3174</v>
      </c>
      <c r="AP17" s="40"/>
      <c r="AQ17" s="40">
        <v>3174</v>
      </c>
      <c r="AR17" s="40">
        <v>2598</v>
      </c>
      <c r="AS17" s="40">
        <v>2600</v>
      </c>
      <c r="AT17" s="40">
        <v>2340</v>
      </c>
      <c r="AU17" s="40">
        <v>2784</v>
      </c>
      <c r="AV17" s="40">
        <v>3078</v>
      </c>
      <c r="AW17" s="40">
        <v>23000</v>
      </c>
      <c r="AX17" s="40">
        <v>3654</v>
      </c>
      <c r="AY17" s="40">
        <v>2784</v>
      </c>
      <c r="AZ17" s="40">
        <v>2900</v>
      </c>
      <c r="BA17" s="40">
        <v>3800</v>
      </c>
      <c r="BB17" s="40">
        <v>3300</v>
      </c>
      <c r="BC17" s="40">
        <v>2304</v>
      </c>
    </row>
    <row r="18" spans="1:55" ht="15">
      <c r="A18" s="18" t="s">
        <v>6</v>
      </c>
      <c r="B18" s="37">
        <f t="shared" si="4"/>
        <v>628901</v>
      </c>
      <c r="C18" s="38"/>
      <c r="D18" s="39"/>
      <c r="E18" s="48">
        <v>12135</v>
      </c>
      <c r="F18" s="48">
        <v>12165</v>
      </c>
      <c r="G18" s="48">
        <v>9953</v>
      </c>
      <c r="H18" s="48">
        <v>10461</v>
      </c>
      <c r="I18" s="48">
        <v>11869</v>
      </c>
      <c r="J18" s="48">
        <v>12291</v>
      </c>
      <c r="K18" s="48">
        <v>10907</v>
      </c>
      <c r="L18" s="48">
        <v>11000</v>
      </c>
      <c r="M18" s="48">
        <v>14500</v>
      </c>
      <c r="N18" s="48">
        <v>12135</v>
      </c>
      <c r="O18" s="48">
        <v>13497</v>
      </c>
      <c r="P18" s="48">
        <v>10139</v>
      </c>
      <c r="Q18" s="48">
        <v>9500</v>
      </c>
      <c r="R18" s="48">
        <v>17400</v>
      </c>
      <c r="S18" s="48">
        <v>10500</v>
      </c>
      <c r="T18" s="48">
        <v>15000</v>
      </c>
      <c r="U18" s="48">
        <v>8172</v>
      </c>
      <c r="V18" s="48">
        <v>9354</v>
      </c>
      <c r="W18" s="48">
        <v>9861</v>
      </c>
      <c r="X18" s="48">
        <v>13846</v>
      </c>
      <c r="Y18" s="48">
        <v>12270</v>
      </c>
      <c r="Z18" s="48">
        <v>13865</v>
      </c>
      <c r="AA18" s="48">
        <v>12830</v>
      </c>
      <c r="AB18" s="48">
        <v>12238</v>
      </c>
      <c r="AC18" s="48">
        <v>16250</v>
      </c>
      <c r="AD18" s="48"/>
      <c r="AE18" s="48">
        <v>10530</v>
      </c>
      <c r="AF18" s="48">
        <v>12151</v>
      </c>
      <c r="AG18" s="48">
        <v>11922</v>
      </c>
      <c r="AH18" s="48">
        <v>15390</v>
      </c>
      <c r="AI18" s="48">
        <v>12429</v>
      </c>
      <c r="AJ18" s="48">
        <v>8500</v>
      </c>
      <c r="AK18" s="48">
        <v>9117</v>
      </c>
      <c r="AL18" s="48">
        <v>16000</v>
      </c>
      <c r="AM18" s="78">
        <v>12000</v>
      </c>
      <c r="AN18" s="48">
        <v>6595</v>
      </c>
      <c r="AO18" s="48">
        <v>12279</v>
      </c>
      <c r="AP18" s="48"/>
      <c r="AQ18" s="48">
        <v>15160</v>
      </c>
      <c r="AR18" s="48">
        <v>10986</v>
      </c>
      <c r="AS18" s="48">
        <v>7800</v>
      </c>
      <c r="AT18" s="48">
        <v>7650</v>
      </c>
      <c r="AU18" s="48">
        <v>12898</v>
      </c>
      <c r="AV18" s="48">
        <v>11705</v>
      </c>
      <c r="AW18" s="48">
        <v>60000</v>
      </c>
      <c r="AX18" s="48">
        <v>15710</v>
      </c>
      <c r="AY18" s="48">
        <v>14290</v>
      </c>
      <c r="AZ18" s="48">
        <v>11000</v>
      </c>
      <c r="BA18" s="48">
        <v>12400</v>
      </c>
      <c r="BB18" s="48">
        <v>10500</v>
      </c>
      <c r="BC18" s="48">
        <v>9751</v>
      </c>
    </row>
    <row r="19" spans="1:55" ht="15">
      <c r="A19" s="18" t="s">
        <v>7</v>
      </c>
      <c r="B19" s="37">
        <f t="shared" si="4"/>
        <v>78518</v>
      </c>
      <c r="C19" s="38"/>
      <c r="D19" s="39"/>
      <c r="E19" s="48">
        <v>1992</v>
      </c>
      <c r="F19" s="48">
        <v>1500</v>
      </c>
      <c r="G19" s="48"/>
      <c r="H19" s="48"/>
      <c r="I19" s="48"/>
      <c r="J19" s="48">
        <v>655</v>
      </c>
      <c r="K19" s="48">
        <v>781</v>
      </c>
      <c r="L19" s="48"/>
      <c r="M19" s="48"/>
      <c r="N19" s="48"/>
      <c r="O19" s="48">
        <v>1181</v>
      </c>
      <c r="P19" s="48"/>
      <c r="Q19" s="48"/>
      <c r="R19" s="48">
        <v>1100</v>
      </c>
      <c r="S19" s="48"/>
      <c r="T19" s="48">
        <v>1000</v>
      </c>
      <c r="U19" s="48"/>
      <c r="V19" s="48"/>
      <c r="W19" s="48">
        <v>2337</v>
      </c>
      <c r="X19" s="48">
        <v>1469</v>
      </c>
      <c r="Y19" s="48">
        <v>1205</v>
      </c>
      <c r="Z19" s="48">
        <v>1804</v>
      </c>
      <c r="AA19" s="48">
        <v>1870</v>
      </c>
      <c r="AB19" s="48">
        <v>1430</v>
      </c>
      <c r="AC19" s="48"/>
      <c r="AD19" s="48">
        <v>1200</v>
      </c>
      <c r="AE19" s="48">
        <v>477</v>
      </c>
      <c r="AF19" s="48">
        <v>1169</v>
      </c>
      <c r="AG19" s="48">
        <v>680</v>
      </c>
      <c r="AH19" s="48">
        <v>5490</v>
      </c>
      <c r="AI19" s="48">
        <v>1400</v>
      </c>
      <c r="AJ19" s="48">
        <v>1300</v>
      </c>
      <c r="AK19" s="48"/>
      <c r="AL19" s="48">
        <v>1000</v>
      </c>
      <c r="AM19" s="78"/>
      <c r="AN19" s="48"/>
      <c r="AO19" s="48">
        <v>1366</v>
      </c>
      <c r="AP19" s="48">
        <v>1982</v>
      </c>
      <c r="AQ19" s="48">
        <v>1273</v>
      </c>
      <c r="AR19" s="48">
        <v>730</v>
      </c>
      <c r="AS19" s="48"/>
      <c r="AT19" s="48"/>
      <c r="AU19" s="48">
        <v>2756</v>
      </c>
      <c r="AV19" s="48">
        <v>1334</v>
      </c>
      <c r="AW19" s="48">
        <v>28287</v>
      </c>
      <c r="AX19" s="48">
        <v>807</v>
      </c>
      <c r="AY19" s="48">
        <v>2543</v>
      </c>
      <c r="AZ19" s="48">
        <v>2000</v>
      </c>
      <c r="BA19" s="48">
        <v>3400</v>
      </c>
      <c r="BB19" s="48"/>
      <c r="BC19" s="48">
        <v>1000</v>
      </c>
    </row>
    <row r="20" spans="1:55" ht="15">
      <c r="A20" s="18" t="s">
        <v>8</v>
      </c>
      <c r="B20" s="37">
        <f t="shared" si="4"/>
        <v>40918</v>
      </c>
      <c r="C20" s="38"/>
      <c r="D20" s="39"/>
      <c r="E20" s="48">
        <v>624</v>
      </c>
      <c r="F20" s="48">
        <v>1200</v>
      </c>
      <c r="G20" s="48">
        <v>742</v>
      </c>
      <c r="H20" s="48">
        <v>1236</v>
      </c>
      <c r="I20" s="48">
        <v>1389</v>
      </c>
      <c r="J20" s="48">
        <v>480</v>
      </c>
      <c r="K20" s="48">
        <v>640</v>
      </c>
      <c r="L20" s="48">
        <v>500</v>
      </c>
      <c r="M20" s="48"/>
      <c r="N20" s="48">
        <v>314</v>
      </c>
      <c r="O20" s="48">
        <v>349</v>
      </c>
      <c r="P20" s="48">
        <v>870</v>
      </c>
      <c r="Q20" s="48">
        <v>1610</v>
      </c>
      <c r="R20" s="48">
        <v>680</v>
      </c>
      <c r="S20" s="48">
        <v>480</v>
      </c>
      <c r="T20" s="48">
        <v>700</v>
      </c>
      <c r="U20" s="48">
        <v>1150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>
        <v>600</v>
      </c>
      <c r="AB20" s="48">
        <v>1500</v>
      </c>
      <c r="AC20" s="48">
        <v>499</v>
      </c>
      <c r="AD20" s="48">
        <v>630</v>
      </c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700</v>
      </c>
      <c r="AM20" s="78">
        <v>480</v>
      </c>
      <c r="AN20" s="48">
        <v>437</v>
      </c>
      <c r="AO20" s="48">
        <v>888</v>
      </c>
      <c r="AP20" s="48">
        <v>251</v>
      </c>
      <c r="AQ20" s="48">
        <v>912</v>
      </c>
      <c r="AR20" s="48">
        <v>264</v>
      </c>
      <c r="AS20" s="48">
        <v>400</v>
      </c>
      <c r="AT20" s="48"/>
      <c r="AU20" s="48">
        <v>1104</v>
      </c>
      <c r="AV20" s="48">
        <v>600</v>
      </c>
      <c r="AW20" s="48">
        <v>3500</v>
      </c>
      <c r="AX20" s="48">
        <v>624</v>
      </c>
      <c r="AY20" s="48">
        <v>1248</v>
      </c>
      <c r="AZ20" s="48">
        <v>888</v>
      </c>
      <c r="BA20" s="48">
        <v>750</v>
      </c>
      <c r="BB20" s="48">
        <v>1700</v>
      </c>
      <c r="BC20" s="48">
        <v>771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202063</v>
      </c>
      <c r="C24" s="38"/>
      <c r="D24" s="39"/>
      <c r="E24" s="48">
        <v>2888</v>
      </c>
      <c r="F24" s="48">
        <v>1540</v>
      </c>
      <c r="G24" s="48">
        <v>1620</v>
      </c>
      <c r="H24" s="48"/>
      <c r="I24" s="48"/>
      <c r="J24" s="48">
        <v>6100</v>
      </c>
      <c r="K24" s="48">
        <v>6736</v>
      </c>
      <c r="L24" s="48">
        <v>3560</v>
      </c>
      <c r="M24" s="48">
        <v>350</v>
      </c>
      <c r="N24" s="48"/>
      <c r="O24" s="48">
        <v>1920</v>
      </c>
      <c r="P24" s="48">
        <v>1553</v>
      </c>
      <c r="Q24" s="48"/>
      <c r="R24" s="48"/>
      <c r="S24" s="48">
        <v>2588</v>
      </c>
      <c r="T24" s="48">
        <v>5000</v>
      </c>
      <c r="U24" s="48"/>
      <c r="V24" s="48">
        <v>11061</v>
      </c>
      <c r="W24" s="48">
        <v>4188</v>
      </c>
      <c r="X24" s="48">
        <v>2644</v>
      </c>
      <c r="Y24" s="48">
        <v>650</v>
      </c>
      <c r="Z24" s="48">
        <v>8700</v>
      </c>
      <c r="AA24" s="48">
        <v>13523</v>
      </c>
      <c r="AB24" s="48">
        <v>6695</v>
      </c>
      <c r="AC24" s="48">
        <v>5181</v>
      </c>
      <c r="AD24" s="48"/>
      <c r="AE24" s="48"/>
      <c r="AF24" s="48">
        <v>3911</v>
      </c>
      <c r="AG24" s="48">
        <v>2000</v>
      </c>
      <c r="AH24" s="48">
        <v>11294</v>
      </c>
      <c r="AI24" s="48">
        <v>2722</v>
      </c>
      <c r="AJ24" s="48"/>
      <c r="AK24" s="48">
        <v>1560</v>
      </c>
      <c r="AL24" s="48">
        <v>15000</v>
      </c>
      <c r="AM24" s="78">
        <v>2948</v>
      </c>
      <c r="AN24" s="48">
        <v>640</v>
      </c>
      <c r="AO24" s="48">
        <v>1750</v>
      </c>
      <c r="AP24" s="48">
        <v>3443</v>
      </c>
      <c r="AQ24" s="48"/>
      <c r="AR24" s="48"/>
      <c r="AS24" s="48">
        <v>8000</v>
      </c>
      <c r="AT24" s="48"/>
      <c r="AU24" s="48">
        <v>2972</v>
      </c>
      <c r="AV24" s="48">
        <v>5469</v>
      </c>
      <c r="AW24" s="48">
        <v>30000</v>
      </c>
      <c r="AX24" s="48">
        <v>4438</v>
      </c>
      <c r="AY24" s="48">
        <v>3705</v>
      </c>
      <c r="AZ24" s="48">
        <v>3824</v>
      </c>
      <c r="BA24" s="48"/>
      <c r="BB24" s="48">
        <v>6194</v>
      </c>
      <c r="BC24" s="48">
        <v>5696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16713</v>
      </c>
      <c r="C26" s="38"/>
      <c r="D26" s="39"/>
      <c r="E26" s="48">
        <v>325</v>
      </c>
      <c r="F26" s="48">
        <v>200</v>
      </c>
      <c r="G26" s="48"/>
      <c r="H26" s="48">
        <v>465</v>
      </c>
      <c r="I26" s="48"/>
      <c r="J26" s="48"/>
      <c r="K26" s="48">
        <v>140</v>
      </c>
      <c r="L26" s="48">
        <v>100</v>
      </c>
      <c r="M26" s="48"/>
      <c r="N26" s="48"/>
      <c r="O26" s="48">
        <v>156</v>
      </c>
      <c r="P26" s="48"/>
      <c r="Q26" s="48"/>
      <c r="R26" s="48">
        <v>57</v>
      </c>
      <c r="S26" s="48">
        <v>260</v>
      </c>
      <c r="T26" s="48">
        <v>1000</v>
      </c>
      <c r="U26" s="48"/>
      <c r="V26" s="48">
        <v>650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455</v>
      </c>
      <c r="AD26" s="48"/>
      <c r="AE26" s="48">
        <v>56</v>
      </c>
      <c r="AF26" s="48">
        <v>130</v>
      </c>
      <c r="AG26" s="48"/>
      <c r="AH26" s="48">
        <v>305</v>
      </c>
      <c r="AI26" s="48">
        <v>154</v>
      </c>
      <c r="AJ26" s="48"/>
      <c r="AK26" s="48"/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26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65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1220613</v>
      </c>
      <c r="C29" s="33"/>
      <c r="D29" s="34"/>
      <c r="E29" s="51">
        <f aca="true" t="shared" si="5" ref="E29:AJ29">E30+E31+E32+E33+E34</f>
        <v>20812</v>
      </c>
      <c r="F29" s="51">
        <f t="shared" si="5"/>
        <v>22285</v>
      </c>
      <c r="G29" s="51">
        <f t="shared" si="5"/>
        <v>23057</v>
      </c>
      <c r="H29" s="51">
        <f t="shared" si="5"/>
        <v>17713</v>
      </c>
      <c r="I29" s="51">
        <f t="shared" si="5"/>
        <v>21053</v>
      </c>
      <c r="J29" s="51">
        <f t="shared" si="5"/>
        <v>29300</v>
      </c>
      <c r="K29" s="27">
        <f t="shared" si="5"/>
        <v>18146</v>
      </c>
      <c r="L29" s="51">
        <f t="shared" si="5"/>
        <v>19420</v>
      </c>
      <c r="M29" s="51">
        <f t="shared" si="5"/>
        <v>21120</v>
      </c>
      <c r="N29" s="51">
        <f t="shared" si="5"/>
        <v>18690</v>
      </c>
      <c r="O29" s="51">
        <f t="shared" si="5"/>
        <v>22177</v>
      </c>
      <c r="P29" s="51">
        <f t="shared" si="5"/>
        <v>18377</v>
      </c>
      <c r="Q29" s="27">
        <f t="shared" si="5"/>
        <v>16921</v>
      </c>
      <c r="R29" s="51">
        <f t="shared" si="5"/>
        <v>30986</v>
      </c>
      <c r="S29" s="51">
        <f t="shared" si="5"/>
        <v>17451</v>
      </c>
      <c r="T29" s="51">
        <f t="shared" si="5"/>
        <v>24700</v>
      </c>
      <c r="U29" s="51">
        <f t="shared" si="5"/>
        <v>15690</v>
      </c>
      <c r="V29" s="27">
        <f t="shared" si="5"/>
        <v>18705</v>
      </c>
      <c r="W29" s="51">
        <f t="shared" si="5"/>
        <v>19475</v>
      </c>
      <c r="X29" s="51">
        <f t="shared" si="5"/>
        <v>23330</v>
      </c>
      <c r="Y29" s="27">
        <f t="shared" si="5"/>
        <v>21491</v>
      </c>
      <c r="Z29" s="51">
        <f t="shared" si="5"/>
        <v>26364</v>
      </c>
      <c r="AA29" s="51">
        <f t="shared" si="5"/>
        <v>21325</v>
      </c>
      <c r="AB29" s="51">
        <f t="shared" si="5"/>
        <v>27428</v>
      </c>
      <c r="AC29" s="51">
        <f t="shared" si="5"/>
        <v>26620</v>
      </c>
      <c r="AD29" s="51">
        <f t="shared" si="5"/>
        <v>24370</v>
      </c>
      <c r="AE29" s="51">
        <f t="shared" si="5"/>
        <v>19804</v>
      </c>
      <c r="AF29" s="27">
        <f t="shared" si="5"/>
        <v>19122</v>
      </c>
      <c r="AG29" s="51">
        <f t="shared" si="5"/>
        <v>19903</v>
      </c>
      <c r="AH29" s="51">
        <f t="shared" si="5"/>
        <v>26279</v>
      </c>
      <c r="AI29" s="51">
        <f t="shared" si="5"/>
        <v>24146</v>
      </c>
      <c r="AJ29" s="27">
        <f t="shared" si="5"/>
        <v>16390</v>
      </c>
      <c r="AK29" s="51">
        <f aca="true" t="shared" si="6" ref="AK29:BC29">AK30+AK31+AK32+AK33+AK34</f>
        <v>15739</v>
      </c>
      <c r="AL29" s="51">
        <f t="shared" si="6"/>
        <v>25300</v>
      </c>
      <c r="AM29" s="79">
        <f t="shared" si="6"/>
        <v>20584</v>
      </c>
      <c r="AN29" s="51">
        <f t="shared" si="6"/>
        <v>13941</v>
      </c>
      <c r="AO29" s="51">
        <f t="shared" si="6"/>
        <v>21136</v>
      </c>
      <c r="AP29" s="51">
        <f t="shared" si="6"/>
        <v>20996</v>
      </c>
      <c r="AQ29" s="51">
        <f t="shared" si="6"/>
        <v>23934</v>
      </c>
      <c r="AR29" s="51">
        <f t="shared" si="6"/>
        <v>18390</v>
      </c>
      <c r="AS29" s="51">
        <f t="shared" si="6"/>
        <v>15750</v>
      </c>
      <c r="AT29" s="51">
        <f t="shared" si="6"/>
        <v>14700</v>
      </c>
      <c r="AU29" s="51">
        <f t="shared" si="6"/>
        <v>22752</v>
      </c>
      <c r="AV29" s="51">
        <f t="shared" si="6"/>
        <v>24460</v>
      </c>
      <c r="AW29" s="51">
        <f t="shared" si="6"/>
        <v>153291</v>
      </c>
      <c r="AX29" s="51">
        <f t="shared" si="6"/>
        <v>25918</v>
      </c>
      <c r="AY29" s="27">
        <f t="shared" si="6"/>
        <v>25097</v>
      </c>
      <c r="AZ29" s="51">
        <f t="shared" si="6"/>
        <v>21520</v>
      </c>
      <c r="BA29" s="51">
        <f t="shared" si="6"/>
        <v>21818</v>
      </c>
      <c r="BB29" s="27">
        <f t="shared" si="6"/>
        <v>23930</v>
      </c>
      <c r="BC29" s="51">
        <f t="shared" si="6"/>
        <v>18707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925425</v>
      </c>
      <c r="C30" s="38"/>
      <c r="D30" s="39"/>
      <c r="E30" s="48">
        <v>15704</v>
      </c>
      <c r="F30" s="48">
        <v>16825</v>
      </c>
      <c r="G30" s="48">
        <v>18386</v>
      </c>
      <c r="H30" s="48">
        <v>13366</v>
      </c>
      <c r="I30" s="48">
        <v>15926</v>
      </c>
      <c r="J30" s="48">
        <v>21500</v>
      </c>
      <c r="K30" s="48">
        <v>13693</v>
      </c>
      <c r="L30" s="48">
        <v>14655</v>
      </c>
      <c r="M30" s="48">
        <v>16400</v>
      </c>
      <c r="N30" s="48">
        <v>14104</v>
      </c>
      <c r="O30" s="48">
        <v>17260</v>
      </c>
      <c r="P30" s="48">
        <v>13906</v>
      </c>
      <c r="Q30" s="48">
        <v>12800</v>
      </c>
      <c r="R30" s="48">
        <v>23382</v>
      </c>
      <c r="S30" s="48">
        <v>13169</v>
      </c>
      <c r="T30" s="48">
        <v>18500</v>
      </c>
      <c r="U30" s="48">
        <v>11839</v>
      </c>
      <c r="V30" s="48">
        <v>14046</v>
      </c>
      <c r="W30" s="48">
        <v>15163</v>
      </c>
      <c r="X30" s="48">
        <v>17855</v>
      </c>
      <c r="Y30" s="48">
        <v>16192</v>
      </c>
      <c r="Z30" s="48">
        <v>19657</v>
      </c>
      <c r="AA30" s="48">
        <v>16600</v>
      </c>
      <c r="AB30" s="48">
        <v>21422</v>
      </c>
      <c r="AC30" s="48">
        <v>20100</v>
      </c>
      <c r="AD30" s="48">
        <v>18520</v>
      </c>
      <c r="AE30" s="48">
        <v>14944</v>
      </c>
      <c r="AF30" s="48">
        <v>14915</v>
      </c>
      <c r="AG30" s="48">
        <v>15019</v>
      </c>
      <c r="AH30" s="48">
        <v>19830</v>
      </c>
      <c r="AI30" s="48">
        <v>18263</v>
      </c>
      <c r="AJ30" s="48">
        <v>12400</v>
      </c>
      <c r="AK30" s="48">
        <v>11875</v>
      </c>
      <c r="AL30" s="48">
        <v>19000</v>
      </c>
      <c r="AM30" s="78">
        <v>16005</v>
      </c>
      <c r="AN30" s="48">
        <v>10553</v>
      </c>
      <c r="AO30" s="48">
        <v>15986</v>
      </c>
      <c r="AP30" s="48">
        <v>15570</v>
      </c>
      <c r="AQ30" s="48">
        <v>18061</v>
      </c>
      <c r="AR30" s="48">
        <v>13600</v>
      </c>
      <c r="AS30" s="48">
        <v>12200</v>
      </c>
      <c r="AT30" s="48">
        <v>11400</v>
      </c>
      <c r="AU30" s="48">
        <v>17168</v>
      </c>
      <c r="AV30" s="48">
        <v>18430</v>
      </c>
      <c r="AW30" s="48">
        <v>115752</v>
      </c>
      <c r="AX30" s="48">
        <v>19558</v>
      </c>
      <c r="AY30" s="48">
        <v>18948</v>
      </c>
      <c r="AZ30" s="48">
        <v>16200</v>
      </c>
      <c r="BA30" s="48">
        <v>17128</v>
      </c>
      <c r="BB30" s="48">
        <v>17500</v>
      </c>
      <c r="BC30" s="48">
        <v>14150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26030</v>
      </c>
      <c r="C31" s="38"/>
      <c r="D31" s="39"/>
      <c r="E31" s="48">
        <v>378</v>
      </c>
      <c r="F31" s="48">
        <v>405</v>
      </c>
      <c r="G31" s="48">
        <v>345</v>
      </c>
      <c r="H31" s="48">
        <v>321</v>
      </c>
      <c r="I31" s="48">
        <v>382</v>
      </c>
      <c r="J31" s="48">
        <v>350</v>
      </c>
      <c r="K31" s="48">
        <v>329</v>
      </c>
      <c r="L31" s="48">
        <v>352</v>
      </c>
      <c r="M31" s="48">
        <v>400</v>
      </c>
      <c r="N31" s="48">
        <v>339</v>
      </c>
      <c r="O31" s="48">
        <v>416</v>
      </c>
      <c r="P31" s="48">
        <v>331</v>
      </c>
      <c r="Q31" s="48">
        <v>306</v>
      </c>
      <c r="R31" s="48">
        <v>562</v>
      </c>
      <c r="S31" s="48">
        <v>317</v>
      </c>
      <c r="T31" s="48">
        <v>500</v>
      </c>
      <c r="U31" s="48">
        <v>285</v>
      </c>
      <c r="V31" s="48">
        <v>340</v>
      </c>
      <c r="W31" s="48">
        <v>365</v>
      </c>
      <c r="X31" s="48">
        <v>429</v>
      </c>
      <c r="Y31" s="48">
        <v>390</v>
      </c>
      <c r="Z31" s="48">
        <v>473</v>
      </c>
      <c r="AA31" s="48">
        <v>400</v>
      </c>
      <c r="AB31" s="48">
        <v>445</v>
      </c>
      <c r="AC31" s="48">
        <v>490</v>
      </c>
      <c r="AD31" s="48">
        <v>430</v>
      </c>
      <c r="AE31" s="48">
        <v>359</v>
      </c>
      <c r="AF31" s="48">
        <v>356</v>
      </c>
      <c r="AG31" s="48">
        <v>361</v>
      </c>
      <c r="AH31" s="48">
        <v>477</v>
      </c>
      <c r="AI31" s="48">
        <v>439</v>
      </c>
      <c r="AJ31" s="48">
        <v>300</v>
      </c>
      <c r="AK31" s="48">
        <v>285</v>
      </c>
      <c r="AL31" s="48">
        <v>500</v>
      </c>
      <c r="AM31" s="78">
        <v>387</v>
      </c>
      <c r="AN31" s="48">
        <v>243</v>
      </c>
      <c r="AO31" s="48">
        <v>3996</v>
      </c>
      <c r="AP31" s="48">
        <v>367</v>
      </c>
      <c r="AQ31" s="48">
        <v>434</v>
      </c>
      <c r="AR31" s="48">
        <v>350</v>
      </c>
      <c r="AS31" s="48">
        <v>300</v>
      </c>
      <c r="AT31" s="48">
        <v>280</v>
      </c>
      <c r="AU31" s="48">
        <v>413</v>
      </c>
      <c r="AV31" s="48">
        <v>446</v>
      </c>
      <c r="AW31" s="48">
        <v>2783</v>
      </c>
      <c r="AX31" s="48">
        <v>470</v>
      </c>
      <c r="AY31" s="48">
        <v>454</v>
      </c>
      <c r="AZ31" s="48">
        <v>400</v>
      </c>
      <c r="BA31" s="48">
        <v>410</v>
      </c>
      <c r="BB31" s="48">
        <v>800</v>
      </c>
      <c r="BC31" s="48">
        <v>340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227549</v>
      </c>
      <c r="C32" s="38"/>
      <c r="D32" s="39"/>
      <c r="E32" s="48">
        <v>3926</v>
      </c>
      <c r="F32" s="48">
        <v>4205</v>
      </c>
      <c r="G32" s="48">
        <v>3591</v>
      </c>
      <c r="H32" s="48">
        <v>3342</v>
      </c>
      <c r="I32" s="48">
        <v>3981</v>
      </c>
      <c r="J32" s="48">
        <v>6700</v>
      </c>
      <c r="K32" s="48">
        <v>3423</v>
      </c>
      <c r="L32" s="48">
        <v>3663</v>
      </c>
      <c r="M32" s="48">
        <v>4150</v>
      </c>
      <c r="N32" s="48">
        <v>3526</v>
      </c>
      <c r="O32" s="48">
        <v>4323</v>
      </c>
      <c r="P32" s="48">
        <v>3435</v>
      </c>
      <c r="Q32" s="48">
        <v>3200</v>
      </c>
      <c r="R32" s="48">
        <v>5845</v>
      </c>
      <c r="S32" s="48">
        <v>3292</v>
      </c>
      <c r="T32" s="48">
        <v>4700</v>
      </c>
      <c r="U32" s="48">
        <v>2960</v>
      </c>
      <c r="V32" s="48">
        <v>3600</v>
      </c>
      <c r="W32" s="48">
        <v>3791</v>
      </c>
      <c r="X32" s="48">
        <v>4462</v>
      </c>
      <c r="Y32" s="48">
        <v>4080</v>
      </c>
      <c r="Z32" s="48">
        <v>4914</v>
      </c>
      <c r="AA32" s="48">
        <v>4150</v>
      </c>
      <c r="AB32" s="48">
        <v>4615</v>
      </c>
      <c r="AC32" s="48">
        <v>5050</v>
      </c>
      <c r="AD32" s="48">
        <v>4500</v>
      </c>
      <c r="AE32" s="48">
        <v>3736</v>
      </c>
      <c r="AF32" s="48">
        <v>3698</v>
      </c>
      <c r="AG32" s="48">
        <v>3754</v>
      </c>
      <c r="AH32" s="48">
        <v>4957</v>
      </c>
      <c r="AI32" s="48">
        <v>4566</v>
      </c>
      <c r="AJ32" s="48">
        <v>3095</v>
      </c>
      <c r="AK32" s="48">
        <v>2969</v>
      </c>
      <c r="AL32" s="48">
        <v>4800</v>
      </c>
      <c r="AM32" s="78">
        <v>4026</v>
      </c>
      <c r="AN32" s="48">
        <v>2638</v>
      </c>
      <c r="AO32" s="48">
        <v>385</v>
      </c>
      <c r="AP32" s="48">
        <v>3759</v>
      </c>
      <c r="AQ32" s="48">
        <v>4515</v>
      </c>
      <c r="AR32" s="48">
        <v>3450</v>
      </c>
      <c r="AS32" s="48">
        <v>3100</v>
      </c>
      <c r="AT32" s="48">
        <v>2900</v>
      </c>
      <c r="AU32" s="48">
        <v>4292</v>
      </c>
      <c r="AV32" s="48">
        <v>4637</v>
      </c>
      <c r="AW32" s="48">
        <v>28834</v>
      </c>
      <c r="AX32" s="48">
        <v>4890</v>
      </c>
      <c r="AY32" s="48">
        <v>4737</v>
      </c>
      <c r="AZ32" s="48">
        <v>4050</v>
      </c>
      <c r="BA32" s="48">
        <v>4100</v>
      </c>
      <c r="BB32" s="48">
        <v>4700</v>
      </c>
      <c r="BC32" s="48">
        <v>3537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9375</v>
      </c>
      <c r="C33" s="38"/>
      <c r="D33" s="39"/>
      <c r="E33" s="48">
        <v>162</v>
      </c>
      <c r="F33" s="48">
        <v>175</v>
      </c>
      <c r="G33" s="48">
        <v>148</v>
      </c>
      <c r="H33" s="48">
        <v>138</v>
      </c>
      <c r="I33" s="48">
        <v>114</v>
      </c>
      <c r="J33" s="48">
        <v>150</v>
      </c>
      <c r="K33" s="48">
        <v>141</v>
      </c>
      <c r="L33" s="48">
        <v>150</v>
      </c>
      <c r="M33" s="48">
        <v>170</v>
      </c>
      <c r="N33" s="48">
        <v>145</v>
      </c>
      <c r="O33" s="48">
        <v>178</v>
      </c>
      <c r="P33" s="48">
        <v>143</v>
      </c>
      <c r="Q33" s="48">
        <v>95</v>
      </c>
      <c r="R33" s="48">
        <v>241</v>
      </c>
      <c r="S33" s="48">
        <v>135</v>
      </c>
      <c r="T33" s="48">
        <v>200</v>
      </c>
      <c r="U33" s="48">
        <v>122</v>
      </c>
      <c r="V33" s="48">
        <v>145</v>
      </c>
      <c r="W33" s="48">
        <v>156</v>
      </c>
      <c r="X33" s="48">
        <v>184</v>
      </c>
      <c r="Y33" s="48">
        <v>167</v>
      </c>
      <c r="Z33" s="48">
        <v>517</v>
      </c>
      <c r="AA33" s="48">
        <v>175</v>
      </c>
      <c r="AB33" s="48">
        <v>190</v>
      </c>
      <c r="AC33" s="48">
        <v>150</v>
      </c>
      <c r="AD33" s="48">
        <v>190</v>
      </c>
      <c r="AE33" s="48">
        <v>154</v>
      </c>
      <c r="AF33" s="48">
        <v>153</v>
      </c>
      <c r="AG33" s="48">
        <v>155</v>
      </c>
      <c r="AH33" s="48">
        <v>205</v>
      </c>
      <c r="AI33" s="48">
        <v>132</v>
      </c>
      <c r="AJ33" s="48">
        <v>90</v>
      </c>
      <c r="AK33" s="48">
        <v>122</v>
      </c>
      <c r="AL33" s="48">
        <v>200</v>
      </c>
      <c r="AM33" s="78">
        <v>166</v>
      </c>
      <c r="AN33" s="48">
        <v>76</v>
      </c>
      <c r="AO33" s="48">
        <v>115</v>
      </c>
      <c r="AP33" s="48">
        <v>157</v>
      </c>
      <c r="AQ33" s="48">
        <v>186</v>
      </c>
      <c r="AR33" s="48">
        <v>140</v>
      </c>
      <c r="AS33" s="48">
        <v>150</v>
      </c>
      <c r="AT33" s="48">
        <v>120</v>
      </c>
      <c r="AU33" s="48">
        <v>177</v>
      </c>
      <c r="AV33" s="48">
        <v>189</v>
      </c>
      <c r="AW33" s="48">
        <v>1191</v>
      </c>
      <c r="AX33" s="48">
        <v>201</v>
      </c>
      <c r="AY33" s="48">
        <v>183</v>
      </c>
      <c r="AZ33" s="48">
        <v>170</v>
      </c>
      <c r="BA33" s="48">
        <v>180</v>
      </c>
      <c r="BB33" s="48">
        <v>180</v>
      </c>
      <c r="BC33" s="48">
        <v>102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32234</v>
      </c>
      <c r="C34" s="38"/>
      <c r="D34" s="39"/>
      <c r="E34" s="48">
        <v>642</v>
      </c>
      <c r="F34" s="48">
        <v>675</v>
      </c>
      <c r="G34" s="48">
        <v>587</v>
      </c>
      <c r="H34" s="48">
        <v>546</v>
      </c>
      <c r="I34" s="48">
        <v>650</v>
      </c>
      <c r="J34" s="48">
        <v>600</v>
      </c>
      <c r="K34" s="48">
        <v>560</v>
      </c>
      <c r="L34" s="48">
        <v>600</v>
      </c>
      <c r="M34" s="48"/>
      <c r="N34" s="48">
        <v>576</v>
      </c>
      <c r="O34" s="48"/>
      <c r="P34" s="48">
        <v>562</v>
      </c>
      <c r="Q34" s="48">
        <v>520</v>
      </c>
      <c r="R34" s="48">
        <v>956</v>
      </c>
      <c r="S34" s="48">
        <v>538</v>
      </c>
      <c r="T34" s="48">
        <v>800</v>
      </c>
      <c r="U34" s="48">
        <v>484</v>
      </c>
      <c r="V34" s="48">
        <v>574</v>
      </c>
      <c r="W34" s="48"/>
      <c r="X34" s="48">
        <v>400</v>
      </c>
      <c r="Y34" s="48">
        <v>662</v>
      </c>
      <c r="Z34" s="48">
        <v>803</v>
      </c>
      <c r="AA34" s="48"/>
      <c r="AB34" s="48">
        <v>756</v>
      </c>
      <c r="AC34" s="48">
        <v>830</v>
      </c>
      <c r="AD34" s="48">
        <v>730</v>
      </c>
      <c r="AE34" s="48">
        <v>611</v>
      </c>
      <c r="AF34" s="48"/>
      <c r="AG34" s="48">
        <v>614</v>
      </c>
      <c r="AH34" s="48">
        <v>810</v>
      </c>
      <c r="AI34" s="48">
        <v>746</v>
      </c>
      <c r="AJ34" s="48">
        <v>505</v>
      </c>
      <c r="AK34" s="48">
        <v>488</v>
      </c>
      <c r="AL34" s="48">
        <v>800</v>
      </c>
      <c r="AM34" s="78"/>
      <c r="AN34" s="48">
        <v>431</v>
      </c>
      <c r="AO34" s="48">
        <v>654</v>
      </c>
      <c r="AP34" s="48">
        <v>1143</v>
      </c>
      <c r="AQ34" s="48">
        <v>738</v>
      </c>
      <c r="AR34" s="48">
        <v>850</v>
      </c>
      <c r="AS34" s="48"/>
      <c r="AT34" s="48"/>
      <c r="AU34" s="48">
        <v>702</v>
      </c>
      <c r="AV34" s="48">
        <v>758</v>
      </c>
      <c r="AW34" s="48">
        <v>4731</v>
      </c>
      <c r="AX34" s="48">
        <v>799</v>
      </c>
      <c r="AY34" s="48">
        <v>775</v>
      </c>
      <c r="AZ34" s="48">
        <v>700</v>
      </c>
      <c r="BA34" s="48"/>
      <c r="BB34" s="48">
        <v>750</v>
      </c>
      <c r="BC34" s="48">
        <v>578</v>
      </c>
    </row>
    <row r="35" spans="13:54" ht="12.75">
      <c r="M35" s="20"/>
      <c r="R35" s="20"/>
      <c r="AK35" s="53"/>
      <c r="AU35" s="53"/>
      <c r="BB35" s="20"/>
    </row>
    <row r="36" spans="1:55" ht="15.75">
      <c r="A36" s="82" t="s">
        <v>154</v>
      </c>
      <c r="B36" s="23"/>
      <c r="C36" s="19"/>
      <c r="D36" s="26" t="s">
        <v>157</v>
      </c>
      <c r="E36" s="54">
        <v>1992</v>
      </c>
      <c r="F36" s="54">
        <v>1400</v>
      </c>
      <c r="I36">
        <v>1250</v>
      </c>
      <c r="J36" s="54">
        <v>509</v>
      </c>
      <c r="K36">
        <v>800</v>
      </c>
      <c r="L36">
        <v>600</v>
      </c>
      <c r="M36">
        <v>1845</v>
      </c>
      <c r="O36" s="54">
        <v>1070</v>
      </c>
      <c r="R36" s="20">
        <v>1100</v>
      </c>
      <c r="S36">
        <v>1200</v>
      </c>
      <c r="T36">
        <v>1600</v>
      </c>
      <c r="W36">
        <v>2314</v>
      </c>
      <c r="X36">
        <v>1507</v>
      </c>
      <c r="Y36">
        <v>1203</v>
      </c>
      <c r="Z36">
        <v>1804</v>
      </c>
      <c r="AA36" s="54">
        <v>1750</v>
      </c>
      <c r="AB36">
        <v>1425</v>
      </c>
      <c r="AD36">
        <v>1250</v>
      </c>
      <c r="AE36" s="54">
        <v>477</v>
      </c>
      <c r="AF36">
        <v>1165</v>
      </c>
      <c r="AH36" s="54">
        <v>2883</v>
      </c>
      <c r="AI36">
        <v>1350</v>
      </c>
      <c r="AJ36">
        <v>1300</v>
      </c>
      <c r="AL36">
        <v>1000</v>
      </c>
      <c r="AM36">
        <v>480</v>
      </c>
      <c r="AN36">
        <v>227</v>
      </c>
      <c r="AO36" s="54">
        <v>1366</v>
      </c>
      <c r="AP36">
        <v>1948</v>
      </c>
      <c r="AQ36">
        <v>1273</v>
      </c>
      <c r="AR36">
        <v>700</v>
      </c>
      <c r="AU36">
        <v>2200</v>
      </c>
      <c r="AV36">
        <v>1439</v>
      </c>
      <c r="AW36">
        <v>31000</v>
      </c>
      <c r="AX36">
        <v>800</v>
      </c>
      <c r="AY36">
        <v>2516</v>
      </c>
      <c r="AZ36">
        <v>2050</v>
      </c>
      <c r="BA36">
        <v>3400</v>
      </c>
      <c r="BC36">
        <v>1000</v>
      </c>
    </row>
    <row r="37" spans="1:55" ht="15.75">
      <c r="A37" s="82" t="s">
        <v>150</v>
      </c>
      <c r="B37" s="23"/>
      <c r="C37" s="19"/>
      <c r="D37" s="26" t="s">
        <v>158</v>
      </c>
      <c r="E37" s="54">
        <v>262</v>
      </c>
      <c r="F37" s="54">
        <v>1200</v>
      </c>
      <c r="G37" s="86">
        <v>829</v>
      </c>
      <c r="H37">
        <v>1235</v>
      </c>
      <c r="I37">
        <v>1389</v>
      </c>
      <c r="J37" s="54">
        <v>480</v>
      </c>
      <c r="K37">
        <v>640</v>
      </c>
      <c r="L37">
        <v>480</v>
      </c>
      <c r="N37">
        <v>314</v>
      </c>
      <c r="O37" s="54">
        <v>349</v>
      </c>
      <c r="P37" s="54">
        <v>675</v>
      </c>
      <c r="Q37">
        <v>2500</v>
      </c>
      <c r="R37">
        <v>700</v>
      </c>
      <c r="S37">
        <v>480</v>
      </c>
      <c r="T37">
        <v>800</v>
      </c>
      <c r="U37">
        <v>910</v>
      </c>
      <c r="V37">
        <v>600</v>
      </c>
      <c r="W37">
        <v>624</v>
      </c>
      <c r="X37">
        <v>3574</v>
      </c>
      <c r="Y37">
        <v>264</v>
      </c>
      <c r="Z37">
        <v>552</v>
      </c>
      <c r="AA37" s="54">
        <v>480</v>
      </c>
      <c r="AB37">
        <v>780</v>
      </c>
      <c r="AC37">
        <v>499</v>
      </c>
      <c r="AD37">
        <v>650</v>
      </c>
      <c r="AE37" s="54">
        <v>912</v>
      </c>
      <c r="AF37">
        <v>600</v>
      </c>
      <c r="AG37" s="54">
        <v>960</v>
      </c>
      <c r="AH37" s="54">
        <v>780</v>
      </c>
      <c r="AI37">
        <v>636</v>
      </c>
      <c r="AJ37">
        <v>600</v>
      </c>
      <c r="AK37" s="54">
        <v>960</v>
      </c>
      <c r="AL37">
        <v>900</v>
      </c>
      <c r="AO37" s="54">
        <v>888</v>
      </c>
      <c r="AP37">
        <v>251</v>
      </c>
      <c r="AQ37">
        <v>1200</v>
      </c>
      <c r="AS37">
        <v>356</v>
      </c>
      <c r="AT37">
        <v>430</v>
      </c>
      <c r="AU37">
        <v>1104</v>
      </c>
      <c r="AV37">
        <v>600</v>
      </c>
      <c r="AW37">
        <v>3500</v>
      </c>
      <c r="AX37">
        <v>624</v>
      </c>
      <c r="AY37">
        <v>1248</v>
      </c>
      <c r="AZ37">
        <v>888</v>
      </c>
      <c r="BA37">
        <v>750</v>
      </c>
      <c r="BB37">
        <v>1700</v>
      </c>
      <c r="BC37">
        <v>700</v>
      </c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0</v>
      </c>
      <c r="F39" s="85">
        <f t="shared" si="7"/>
        <v>100</v>
      </c>
      <c r="G39" s="85">
        <f t="shared" si="7"/>
        <v>0</v>
      </c>
      <c r="H39" s="85">
        <f t="shared" si="7"/>
        <v>0</v>
      </c>
      <c r="I39" s="85">
        <f t="shared" si="7"/>
        <v>-1250</v>
      </c>
      <c r="J39" s="85">
        <f t="shared" si="7"/>
        <v>146</v>
      </c>
      <c r="K39" s="85">
        <f t="shared" si="7"/>
        <v>-19</v>
      </c>
      <c r="L39" s="85">
        <f t="shared" si="7"/>
        <v>-600</v>
      </c>
      <c r="M39" s="85">
        <f t="shared" si="7"/>
        <v>-1845</v>
      </c>
      <c r="N39" s="85">
        <f t="shared" si="7"/>
        <v>0</v>
      </c>
      <c r="O39" s="85">
        <f t="shared" si="7"/>
        <v>111</v>
      </c>
      <c r="P39" s="85">
        <f t="shared" si="7"/>
        <v>0</v>
      </c>
      <c r="Q39" s="85">
        <f t="shared" si="7"/>
        <v>0</v>
      </c>
      <c r="R39" s="85">
        <f t="shared" si="7"/>
        <v>0</v>
      </c>
      <c r="S39" s="85">
        <f t="shared" si="7"/>
        <v>-1200</v>
      </c>
      <c r="T39" s="85">
        <f t="shared" si="7"/>
        <v>-600</v>
      </c>
      <c r="U39" s="85">
        <f t="shared" si="7"/>
        <v>0</v>
      </c>
      <c r="V39" s="85">
        <f t="shared" si="7"/>
        <v>0</v>
      </c>
      <c r="W39" s="85">
        <f t="shared" si="7"/>
        <v>23</v>
      </c>
      <c r="X39" s="85">
        <f t="shared" si="7"/>
        <v>-38</v>
      </c>
      <c r="Y39" s="85">
        <f t="shared" si="7"/>
        <v>2</v>
      </c>
      <c r="Z39" s="85">
        <f t="shared" si="7"/>
        <v>0</v>
      </c>
      <c r="AA39" s="85">
        <f t="shared" si="7"/>
        <v>120</v>
      </c>
      <c r="AB39" s="85">
        <f t="shared" si="7"/>
        <v>5</v>
      </c>
      <c r="AC39" s="85">
        <f t="shared" si="7"/>
        <v>0</v>
      </c>
      <c r="AD39" s="85">
        <f t="shared" si="7"/>
        <v>-50</v>
      </c>
      <c r="AE39" s="85">
        <f t="shared" si="7"/>
        <v>0</v>
      </c>
      <c r="AF39" s="85">
        <f t="shared" si="7"/>
        <v>4</v>
      </c>
      <c r="AG39" s="85">
        <f t="shared" si="7"/>
        <v>680</v>
      </c>
      <c r="AH39" s="85">
        <f t="shared" si="7"/>
        <v>2607</v>
      </c>
      <c r="AI39" s="85">
        <f t="shared" si="7"/>
        <v>50</v>
      </c>
      <c r="AJ39" s="85">
        <f t="shared" si="7"/>
        <v>0</v>
      </c>
      <c r="AK39" s="85">
        <f aca="true" t="shared" si="8" ref="AK39:BC39">AK19-AK36</f>
        <v>0</v>
      </c>
      <c r="AL39" s="85">
        <f t="shared" si="8"/>
        <v>0</v>
      </c>
      <c r="AM39" s="85">
        <f t="shared" si="8"/>
        <v>-480</v>
      </c>
      <c r="AN39" s="85">
        <f t="shared" si="8"/>
        <v>-227</v>
      </c>
      <c r="AO39" s="85">
        <f t="shared" si="8"/>
        <v>0</v>
      </c>
      <c r="AP39" s="85">
        <f t="shared" si="8"/>
        <v>34</v>
      </c>
      <c r="AQ39" s="85">
        <f t="shared" si="8"/>
        <v>0</v>
      </c>
      <c r="AR39" s="85">
        <f t="shared" si="8"/>
        <v>30</v>
      </c>
      <c r="AS39" s="85">
        <f t="shared" si="8"/>
        <v>0</v>
      </c>
      <c r="AT39" s="85">
        <f t="shared" si="8"/>
        <v>0</v>
      </c>
      <c r="AU39" s="85">
        <f t="shared" si="8"/>
        <v>556</v>
      </c>
      <c r="AV39" s="85">
        <f t="shared" si="8"/>
        <v>-105</v>
      </c>
      <c r="AW39" s="85">
        <f t="shared" si="8"/>
        <v>-2713</v>
      </c>
      <c r="AX39" s="85">
        <f t="shared" si="8"/>
        <v>7</v>
      </c>
      <c r="AY39" s="85">
        <f t="shared" si="8"/>
        <v>27</v>
      </c>
      <c r="AZ39" s="85">
        <f t="shared" si="8"/>
        <v>-50</v>
      </c>
      <c r="BA39" s="85">
        <f t="shared" si="8"/>
        <v>0</v>
      </c>
      <c r="BB39" s="85">
        <f t="shared" si="8"/>
        <v>0</v>
      </c>
      <c r="BC39" s="85">
        <f t="shared" si="8"/>
        <v>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362</v>
      </c>
      <c r="F40" s="85">
        <f t="shared" si="9"/>
        <v>0</v>
      </c>
      <c r="G40" s="85">
        <f t="shared" si="9"/>
        <v>-87</v>
      </c>
      <c r="H40" s="85">
        <f t="shared" si="9"/>
        <v>1</v>
      </c>
      <c r="I40" s="85">
        <f t="shared" si="9"/>
        <v>0</v>
      </c>
      <c r="J40" s="85">
        <f t="shared" si="9"/>
        <v>0</v>
      </c>
      <c r="K40" s="85">
        <f t="shared" si="9"/>
        <v>0</v>
      </c>
      <c r="L40" s="85">
        <f t="shared" si="9"/>
        <v>20</v>
      </c>
      <c r="M40" s="85">
        <f t="shared" si="9"/>
        <v>0</v>
      </c>
      <c r="N40" s="85">
        <f t="shared" si="9"/>
        <v>0</v>
      </c>
      <c r="O40" s="85">
        <f t="shared" si="9"/>
        <v>0</v>
      </c>
      <c r="P40" s="85">
        <f t="shared" si="9"/>
        <v>195</v>
      </c>
      <c r="Q40" s="85">
        <f t="shared" si="9"/>
        <v>-890</v>
      </c>
      <c r="R40" s="85">
        <f t="shared" si="9"/>
        <v>-20</v>
      </c>
      <c r="S40" s="85">
        <f t="shared" si="9"/>
        <v>0</v>
      </c>
      <c r="T40" s="85">
        <f t="shared" si="9"/>
        <v>-100</v>
      </c>
      <c r="U40" s="85">
        <f t="shared" si="9"/>
        <v>240</v>
      </c>
      <c r="V40" s="85">
        <f t="shared" si="9"/>
        <v>-200</v>
      </c>
      <c r="W40" s="85">
        <f t="shared" si="9"/>
        <v>0</v>
      </c>
      <c r="X40" s="85">
        <f t="shared" si="9"/>
        <v>-1396</v>
      </c>
      <c r="Y40" s="85">
        <f t="shared" si="9"/>
        <v>0</v>
      </c>
      <c r="Z40" s="85">
        <f t="shared" si="9"/>
        <v>210</v>
      </c>
      <c r="AA40" s="85">
        <f t="shared" si="9"/>
        <v>120</v>
      </c>
      <c r="AB40" s="85">
        <f t="shared" si="9"/>
        <v>720</v>
      </c>
      <c r="AC40" s="85">
        <f t="shared" si="9"/>
        <v>0</v>
      </c>
      <c r="AD40" s="85">
        <f t="shared" si="9"/>
        <v>-20</v>
      </c>
      <c r="AE40" s="85">
        <f t="shared" si="9"/>
        <v>-288</v>
      </c>
      <c r="AF40" s="85">
        <f t="shared" si="9"/>
        <v>0</v>
      </c>
      <c r="AG40" s="85">
        <f t="shared" si="9"/>
        <v>0</v>
      </c>
      <c r="AH40" s="85">
        <f t="shared" si="9"/>
        <v>-180</v>
      </c>
      <c r="AI40" s="85">
        <f t="shared" si="9"/>
        <v>0</v>
      </c>
      <c r="AJ40" s="85">
        <f t="shared" si="9"/>
        <v>0</v>
      </c>
      <c r="AK40" s="85">
        <f aca="true" t="shared" si="10" ref="AK40:BC40">AK20-AK37</f>
        <v>0</v>
      </c>
      <c r="AL40" s="85">
        <f t="shared" si="10"/>
        <v>-200</v>
      </c>
      <c r="AM40" s="85">
        <f t="shared" si="10"/>
        <v>480</v>
      </c>
      <c r="AN40" s="85">
        <f t="shared" si="10"/>
        <v>437</v>
      </c>
      <c r="AO40" s="85">
        <f t="shared" si="10"/>
        <v>0</v>
      </c>
      <c r="AP40" s="85">
        <f t="shared" si="10"/>
        <v>0</v>
      </c>
      <c r="AQ40" s="85">
        <f t="shared" si="10"/>
        <v>-288</v>
      </c>
      <c r="AR40" s="85">
        <f t="shared" si="10"/>
        <v>264</v>
      </c>
      <c r="AS40" s="85">
        <f t="shared" si="10"/>
        <v>44</v>
      </c>
      <c r="AT40" s="85">
        <f t="shared" si="10"/>
        <v>-430</v>
      </c>
      <c r="AU40" s="85">
        <f t="shared" si="10"/>
        <v>0</v>
      </c>
      <c r="AV40" s="85">
        <f t="shared" si="10"/>
        <v>0</v>
      </c>
      <c r="AW40" s="85">
        <f t="shared" si="10"/>
        <v>0</v>
      </c>
      <c r="AX40" s="85">
        <f t="shared" si="10"/>
        <v>0</v>
      </c>
      <c r="AY40" s="85">
        <f t="shared" si="10"/>
        <v>0</v>
      </c>
      <c r="AZ40" s="85">
        <f t="shared" si="10"/>
        <v>0</v>
      </c>
      <c r="BA40" s="85">
        <f t="shared" si="10"/>
        <v>0</v>
      </c>
      <c r="BB40" s="85">
        <f t="shared" si="10"/>
        <v>0</v>
      </c>
      <c r="BC40" s="85">
        <f t="shared" si="10"/>
        <v>71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4">
      <selection activeCell="M18" sqref="M18"/>
    </sheetView>
  </sheetViews>
  <sheetFormatPr defaultColWidth="9.140625" defaultRowHeight="12.75"/>
  <cols>
    <col min="1" max="1" width="4.00390625" style="0" customWidth="1"/>
    <col min="2" max="2" width="15.00390625" style="0" customWidth="1"/>
    <col min="4" max="4" width="7.57421875" style="0" customWidth="1"/>
    <col min="6" max="6" width="7.7109375" style="0" customWidth="1"/>
    <col min="8" max="8" width="7.8515625" style="0" customWidth="1"/>
    <col min="10" max="10" width="8.00390625" style="0" customWidth="1"/>
  </cols>
  <sheetData>
    <row r="1" spans="1:10" ht="12.75">
      <c r="A1" s="22" t="s">
        <v>167</v>
      </c>
      <c r="B1" s="22"/>
      <c r="C1" s="22"/>
      <c r="J1" s="66"/>
    </row>
    <row r="2" spans="1:11" ht="19.5" customHeight="1">
      <c r="A2" s="105" t="s">
        <v>130</v>
      </c>
      <c r="B2" s="105" t="s">
        <v>131</v>
      </c>
      <c r="C2" s="106" t="s">
        <v>132</v>
      </c>
      <c r="D2" s="105" t="s">
        <v>133</v>
      </c>
      <c r="E2" s="106" t="s">
        <v>134</v>
      </c>
      <c r="F2" s="108" t="s">
        <v>164</v>
      </c>
      <c r="G2" s="108" t="s">
        <v>165</v>
      </c>
      <c r="H2" s="108" t="s">
        <v>162</v>
      </c>
      <c r="I2" s="108" t="s">
        <v>163</v>
      </c>
      <c r="J2" s="109" t="s">
        <v>166</v>
      </c>
      <c r="K2" s="117" t="s">
        <v>171</v>
      </c>
    </row>
    <row r="3" spans="1:10" s="107" customFormat="1" ht="12.75">
      <c r="A3" s="58">
        <v>1</v>
      </c>
      <c r="B3" s="59" t="s">
        <v>80</v>
      </c>
      <c r="C3" s="80">
        <f aca="true" t="shared" si="0" ref="C3:C53">D3+E3</f>
        <v>96313</v>
      </c>
      <c r="D3" s="81">
        <v>771</v>
      </c>
      <c r="E3" s="81">
        <v>95542</v>
      </c>
      <c r="F3" s="48"/>
      <c r="G3" s="48">
        <v>1992</v>
      </c>
      <c r="H3" s="48">
        <v>1992</v>
      </c>
      <c r="I3" s="48">
        <v>1992</v>
      </c>
      <c r="J3" s="30">
        <v>1992</v>
      </c>
    </row>
    <row r="4" spans="1:10" ht="12.75">
      <c r="A4" s="58">
        <v>2</v>
      </c>
      <c r="B4" s="59" t="s">
        <v>81</v>
      </c>
      <c r="C4" s="80">
        <f t="shared" si="0"/>
        <v>103365</v>
      </c>
      <c r="D4" s="81">
        <v>2410</v>
      </c>
      <c r="E4" s="81">
        <v>100955</v>
      </c>
      <c r="F4" s="48"/>
      <c r="G4" s="48">
        <v>1500</v>
      </c>
      <c r="H4" s="48">
        <v>1400</v>
      </c>
      <c r="I4" s="48">
        <v>1500</v>
      </c>
      <c r="J4" s="30">
        <v>1500</v>
      </c>
    </row>
    <row r="5" spans="1:10" ht="12.75">
      <c r="A5" s="58">
        <v>3</v>
      </c>
      <c r="B5" s="59" t="s">
        <v>82</v>
      </c>
      <c r="C5" s="80">
        <f t="shared" si="0"/>
        <v>92262</v>
      </c>
      <c r="D5" s="81">
        <v>138</v>
      </c>
      <c r="E5" s="81">
        <v>92124</v>
      </c>
      <c r="F5" s="48"/>
      <c r="G5" s="48"/>
      <c r="H5" s="48"/>
      <c r="I5" s="48"/>
      <c r="J5" s="30">
        <v>0</v>
      </c>
    </row>
    <row r="6" spans="1:10" ht="12.75">
      <c r="A6" s="58">
        <v>4</v>
      </c>
      <c r="B6" s="59" t="s">
        <v>83</v>
      </c>
      <c r="C6" s="80">
        <f t="shared" si="0"/>
        <v>82953</v>
      </c>
      <c r="D6" s="81">
        <v>535</v>
      </c>
      <c r="E6" s="81">
        <v>82418</v>
      </c>
      <c r="F6" s="48"/>
      <c r="G6" s="48"/>
      <c r="H6" s="48"/>
      <c r="I6" s="48"/>
      <c r="J6" s="30">
        <v>0</v>
      </c>
    </row>
    <row r="7" spans="1:10" ht="12.75">
      <c r="A7" s="58">
        <v>5</v>
      </c>
      <c r="B7" s="59" t="s">
        <v>84</v>
      </c>
      <c r="C7" s="80">
        <f t="shared" si="0"/>
        <v>97621</v>
      </c>
      <c r="D7" s="81">
        <v>4491</v>
      </c>
      <c r="E7" s="81">
        <v>93130</v>
      </c>
      <c r="F7" s="48"/>
      <c r="G7" s="48">
        <v>1860</v>
      </c>
      <c r="H7" s="48">
        <v>1250</v>
      </c>
      <c r="I7" s="48">
        <v>1860</v>
      </c>
      <c r="J7" s="30">
        <v>0</v>
      </c>
    </row>
    <row r="8" spans="1:10" ht="12.75">
      <c r="A8" s="58">
        <v>6</v>
      </c>
      <c r="B8" s="59" t="s">
        <v>85</v>
      </c>
      <c r="C8" s="80">
        <f t="shared" si="0"/>
        <v>107000</v>
      </c>
      <c r="D8" s="81">
        <v>0</v>
      </c>
      <c r="E8" s="81">
        <v>107000</v>
      </c>
      <c r="F8" s="48"/>
      <c r="G8" s="48"/>
      <c r="H8" s="48">
        <v>509</v>
      </c>
      <c r="I8" s="48">
        <v>1361</v>
      </c>
      <c r="J8" s="30">
        <v>655</v>
      </c>
    </row>
    <row r="9" spans="1:10" ht="12.75">
      <c r="A9" s="58">
        <v>7</v>
      </c>
      <c r="B9" s="69" t="s">
        <v>86</v>
      </c>
      <c r="C9" s="80">
        <f t="shared" si="0"/>
        <v>102502</v>
      </c>
      <c r="D9" s="81">
        <v>7402</v>
      </c>
      <c r="E9" s="81">
        <v>95100</v>
      </c>
      <c r="F9" s="48"/>
      <c r="G9" s="48">
        <v>1500</v>
      </c>
      <c r="H9" s="48">
        <v>800</v>
      </c>
      <c r="I9" s="48"/>
      <c r="J9" s="30">
        <v>781</v>
      </c>
    </row>
    <row r="10" spans="1:10" ht="12.75">
      <c r="A10" s="58">
        <v>8</v>
      </c>
      <c r="B10" s="59" t="s">
        <v>87</v>
      </c>
      <c r="C10" s="80">
        <f t="shared" si="0"/>
        <v>89880</v>
      </c>
      <c r="D10" s="81">
        <v>1710</v>
      </c>
      <c r="E10" s="81">
        <v>88170</v>
      </c>
      <c r="F10" s="48">
        <v>550</v>
      </c>
      <c r="G10" s="57">
        <v>550</v>
      </c>
      <c r="H10" s="48">
        <v>600</v>
      </c>
      <c r="I10" s="48"/>
      <c r="J10" s="30">
        <v>0</v>
      </c>
    </row>
    <row r="11" spans="1:10" ht="12.75">
      <c r="A11" s="58">
        <v>9</v>
      </c>
      <c r="B11" s="59" t="s">
        <v>88</v>
      </c>
      <c r="C11" s="80">
        <f t="shared" si="0"/>
        <v>101235</v>
      </c>
      <c r="D11" s="81">
        <v>6134</v>
      </c>
      <c r="E11" s="81">
        <v>95101</v>
      </c>
      <c r="F11" s="48">
        <v>406</v>
      </c>
      <c r="G11" s="48">
        <v>1600</v>
      </c>
      <c r="H11" s="48">
        <v>1845</v>
      </c>
      <c r="I11" s="48"/>
      <c r="J11" s="30">
        <v>0</v>
      </c>
    </row>
    <row r="12" spans="1:10" ht="12.75">
      <c r="A12" s="58">
        <v>10</v>
      </c>
      <c r="B12" s="59" t="s">
        <v>89</v>
      </c>
      <c r="C12" s="80">
        <f t="shared" si="0"/>
        <v>88097</v>
      </c>
      <c r="D12" s="81">
        <v>1602</v>
      </c>
      <c r="E12" s="81">
        <v>86495</v>
      </c>
      <c r="F12" s="48"/>
      <c r="G12" s="48"/>
      <c r="H12" s="48"/>
      <c r="I12" s="48"/>
      <c r="J12" s="30">
        <v>0</v>
      </c>
    </row>
    <row r="13" spans="1:10" ht="12.75">
      <c r="A13" s="58">
        <v>11</v>
      </c>
      <c r="B13" s="59" t="s">
        <v>90</v>
      </c>
      <c r="C13" s="80">
        <f t="shared" si="0"/>
        <v>106809</v>
      </c>
      <c r="D13" s="81">
        <v>59</v>
      </c>
      <c r="E13" s="81">
        <v>106750</v>
      </c>
      <c r="F13" s="48"/>
      <c r="G13" s="48">
        <v>1306</v>
      </c>
      <c r="H13" s="48">
        <v>1070</v>
      </c>
      <c r="I13" s="48">
        <v>1130</v>
      </c>
      <c r="J13" s="30">
        <v>1181</v>
      </c>
    </row>
    <row r="14" spans="1:10" ht="12.75">
      <c r="A14" s="58">
        <v>12</v>
      </c>
      <c r="B14" s="59" t="s">
        <v>91</v>
      </c>
      <c r="C14" s="80">
        <f t="shared" si="0"/>
        <v>86219</v>
      </c>
      <c r="D14" s="81">
        <v>553</v>
      </c>
      <c r="E14" s="81">
        <v>85666</v>
      </c>
      <c r="F14" s="48"/>
      <c r="G14" s="48"/>
      <c r="H14" s="48"/>
      <c r="I14" s="48"/>
      <c r="J14" s="30">
        <v>0</v>
      </c>
    </row>
    <row r="15" spans="1:10" ht="12.75">
      <c r="A15" s="58">
        <v>13</v>
      </c>
      <c r="B15" s="59" t="s">
        <v>92</v>
      </c>
      <c r="C15" s="80">
        <f t="shared" si="0"/>
        <v>74753</v>
      </c>
      <c r="D15" s="81">
        <v>4124</v>
      </c>
      <c r="E15" s="81">
        <v>70629</v>
      </c>
      <c r="F15" s="48"/>
      <c r="G15" s="48"/>
      <c r="H15" s="48"/>
      <c r="I15" s="48"/>
      <c r="J15" s="30"/>
    </row>
    <row r="16" spans="1:10" ht="12.75">
      <c r="A16" s="58">
        <v>14</v>
      </c>
      <c r="B16" s="59" t="s">
        <v>93</v>
      </c>
      <c r="C16" s="80">
        <f t="shared" si="0"/>
        <v>143598</v>
      </c>
      <c r="D16" s="81">
        <v>4241</v>
      </c>
      <c r="E16" s="81">
        <v>139357</v>
      </c>
      <c r="F16" s="48"/>
      <c r="G16" s="48">
        <v>800</v>
      </c>
      <c r="H16" s="48">
        <v>1100</v>
      </c>
      <c r="I16" s="48">
        <v>1100</v>
      </c>
      <c r="J16" s="30">
        <v>1100</v>
      </c>
    </row>
    <row r="17" spans="1:10" ht="12.75">
      <c r="A17" s="58">
        <v>15</v>
      </c>
      <c r="B17" s="59" t="s">
        <v>94</v>
      </c>
      <c r="C17" s="80">
        <f>D17+E17</f>
        <v>81522</v>
      </c>
      <c r="D17" s="81">
        <v>10486</v>
      </c>
      <c r="E17" s="81">
        <v>71036</v>
      </c>
      <c r="F17" s="48"/>
      <c r="G17" s="48">
        <v>1600</v>
      </c>
      <c r="H17" s="48">
        <v>1200</v>
      </c>
      <c r="I17" s="48">
        <v>1100</v>
      </c>
      <c r="J17" s="30">
        <v>0</v>
      </c>
    </row>
    <row r="18" spans="1:10" ht="12.75">
      <c r="A18" s="58">
        <v>16</v>
      </c>
      <c r="B18" s="59" t="s">
        <v>135</v>
      </c>
      <c r="C18" s="80">
        <f>D18+E18</f>
        <v>114600</v>
      </c>
      <c r="D18" s="81">
        <v>5080</v>
      </c>
      <c r="E18" s="81">
        <v>109520</v>
      </c>
      <c r="F18" s="48"/>
      <c r="G18" s="48">
        <v>750</v>
      </c>
      <c r="H18" s="48">
        <v>1600</v>
      </c>
      <c r="I18" s="48">
        <v>1000</v>
      </c>
      <c r="J18" s="30">
        <v>1000</v>
      </c>
    </row>
    <row r="19" spans="1:10" ht="12.75">
      <c r="A19" s="58">
        <v>17</v>
      </c>
      <c r="B19" s="59" t="s">
        <v>136</v>
      </c>
      <c r="C19" s="80">
        <f>D19+E19</f>
        <v>72598</v>
      </c>
      <c r="D19" s="81">
        <v>2318</v>
      </c>
      <c r="E19" s="81">
        <v>70280</v>
      </c>
      <c r="F19" s="48"/>
      <c r="G19" s="48"/>
      <c r="H19" s="48"/>
      <c r="I19" s="48"/>
      <c r="J19" s="30">
        <v>0</v>
      </c>
    </row>
    <row r="20" spans="1:10" ht="12.75">
      <c r="A20" s="58">
        <v>18</v>
      </c>
      <c r="B20" s="59" t="s">
        <v>95</v>
      </c>
      <c r="C20" s="80">
        <f t="shared" si="0"/>
        <v>86685</v>
      </c>
      <c r="D20" s="81">
        <v>359</v>
      </c>
      <c r="E20" s="81">
        <v>86326</v>
      </c>
      <c r="F20" s="48"/>
      <c r="G20" s="48"/>
      <c r="H20" s="48"/>
      <c r="I20" s="48"/>
      <c r="J20" s="30">
        <v>0</v>
      </c>
    </row>
    <row r="21" spans="1:10" ht="12.75">
      <c r="A21" s="58">
        <v>19</v>
      </c>
      <c r="B21" s="59" t="s">
        <v>96</v>
      </c>
      <c r="C21" s="80">
        <f t="shared" si="0"/>
        <v>91883</v>
      </c>
      <c r="D21" s="81">
        <v>4883</v>
      </c>
      <c r="E21" s="81">
        <v>87000</v>
      </c>
      <c r="F21" s="48"/>
      <c r="G21" s="48">
        <v>1600</v>
      </c>
      <c r="H21" s="48">
        <v>2314</v>
      </c>
      <c r="I21" s="48">
        <v>2468</v>
      </c>
      <c r="J21" s="110">
        <v>2337</v>
      </c>
    </row>
    <row r="22" spans="1:10" ht="12.75">
      <c r="A22" s="58">
        <v>20</v>
      </c>
      <c r="B22" s="59" t="s">
        <v>97</v>
      </c>
      <c r="C22" s="80">
        <f t="shared" si="0"/>
        <v>113022</v>
      </c>
      <c r="D22" s="81">
        <v>1122</v>
      </c>
      <c r="E22" s="81">
        <v>111900</v>
      </c>
      <c r="F22" s="48"/>
      <c r="G22" s="48">
        <v>1480</v>
      </c>
      <c r="H22" s="48">
        <v>1507</v>
      </c>
      <c r="I22" s="48">
        <v>1374</v>
      </c>
      <c r="J22" s="30">
        <v>1469</v>
      </c>
    </row>
    <row r="23" spans="1:10" ht="12.75">
      <c r="A23" s="58">
        <v>21</v>
      </c>
      <c r="B23" s="59" t="s">
        <v>98</v>
      </c>
      <c r="C23" s="80">
        <f t="shared" si="0"/>
        <v>95440</v>
      </c>
      <c r="D23" s="81">
        <v>4416</v>
      </c>
      <c r="E23" s="81">
        <v>91024</v>
      </c>
      <c r="F23" s="48"/>
      <c r="G23" s="48">
        <v>1210</v>
      </c>
      <c r="H23" s="48">
        <v>1203</v>
      </c>
      <c r="I23" s="48">
        <v>1205</v>
      </c>
      <c r="J23" s="30">
        <v>1205</v>
      </c>
    </row>
    <row r="24" spans="1:10" ht="12.75">
      <c r="A24" s="58">
        <v>22</v>
      </c>
      <c r="B24" s="59" t="s">
        <v>99</v>
      </c>
      <c r="C24" s="80">
        <f t="shared" si="0"/>
        <v>121129</v>
      </c>
      <c r="D24" s="81">
        <v>7564</v>
      </c>
      <c r="E24" s="81">
        <v>113565</v>
      </c>
      <c r="F24" s="48">
        <v>1236</v>
      </c>
      <c r="G24" s="48">
        <v>1504</v>
      </c>
      <c r="H24" s="48">
        <v>1804</v>
      </c>
      <c r="I24" s="48">
        <v>1804</v>
      </c>
      <c r="J24" s="30">
        <v>1804</v>
      </c>
    </row>
    <row r="25" spans="1:10" ht="12.75">
      <c r="A25" s="58">
        <v>23</v>
      </c>
      <c r="B25" s="69" t="s">
        <v>100</v>
      </c>
      <c r="C25" s="80">
        <f t="shared" si="0"/>
        <v>109871</v>
      </c>
      <c r="D25" s="81">
        <v>200</v>
      </c>
      <c r="E25" s="81">
        <v>109671</v>
      </c>
      <c r="F25" s="48">
        <v>406</v>
      </c>
      <c r="G25" s="48"/>
      <c r="H25" s="48">
        <v>1750</v>
      </c>
      <c r="I25" s="48">
        <v>1840</v>
      </c>
      <c r="J25" s="30">
        <v>1870</v>
      </c>
    </row>
    <row r="26" spans="1:10" ht="12.75">
      <c r="A26" s="58">
        <v>24</v>
      </c>
      <c r="B26" s="59" t="s">
        <v>101</v>
      </c>
      <c r="C26" s="80">
        <f t="shared" si="0"/>
        <v>118857</v>
      </c>
      <c r="D26" s="81">
        <v>0</v>
      </c>
      <c r="E26" s="81">
        <v>118857</v>
      </c>
      <c r="F26" s="48"/>
      <c r="G26" s="48">
        <v>1202</v>
      </c>
      <c r="H26" s="48">
        <v>1425</v>
      </c>
      <c r="I26" s="48">
        <v>1550</v>
      </c>
      <c r="J26" s="30">
        <v>1430</v>
      </c>
    </row>
    <row r="27" spans="1:10" ht="12.75">
      <c r="A27" s="58">
        <v>25</v>
      </c>
      <c r="B27" s="69" t="s">
        <v>102</v>
      </c>
      <c r="C27" s="80">
        <f t="shared" si="0"/>
        <v>124235</v>
      </c>
      <c r="D27" s="81">
        <v>2785</v>
      </c>
      <c r="E27" s="81">
        <v>121450</v>
      </c>
      <c r="F27" s="48"/>
      <c r="G27" s="48"/>
      <c r="H27" s="48"/>
      <c r="I27" s="48"/>
      <c r="J27" s="30">
        <v>0</v>
      </c>
    </row>
    <row r="28" spans="1:10" ht="12.75">
      <c r="A28" s="58">
        <v>26</v>
      </c>
      <c r="B28" s="59" t="s">
        <v>103</v>
      </c>
      <c r="C28" s="80">
        <f t="shared" si="0"/>
        <v>111345</v>
      </c>
      <c r="D28" s="81">
        <v>1345</v>
      </c>
      <c r="E28" s="81">
        <v>110000</v>
      </c>
      <c r="F28" s="48"/>
      <c r="G28" s="48">
        <v>1250</v>
      </c>
      <c r="H28" s="48">
        <v>1250</v>
      </c>
      <c r="I28" s="48">
        <v>1200</v>
      </c>
      <c r="J28" s="30">
        <v>1200</v>
      </c>
    </row>
    <row r="29" spans="1:10" ht="12.75">
      <c r="A29" s="58">
        <v>27</v>
      </c>
      <c r="B29" s="59" t="s">
        <v>104</v>
      </c>
      <c r="C29" s="80">
        <f t="shared" si="0"/>
        <v>91803</v>
      </c>
      <c r="D29" s="81">
        <v>3614</v>
      </c>
      <c r="E29" s="81">
        <v>88189</v>
      </c>
      <c r="F29" s="48"/>
      <c r="G29" s="48">
        <v>450</v>
      </c>
      <c r="H29" s="48">
        <v>477</v>
      </c>
      <c r="I29" s="48">
        <v>477</v>
      </c>
      <c r="J29" s="30">
        <v>477</v>
      </c>
    </row>
    <row r="30" spans="1:10" ht="12.75">
      <c r="A30" s="58">
        <v>28</v>
      </c>
      <c r="B30" s="59" t="s">
        <v>105</v>
      </c>
      <c r="C30" s="80">
        <f t="shared" si="0"/>
        <v>95028</v>
      </c>
      <c r="D30" s="48">
        <v>1181</v>
      </c>
      <c r="E30" s="48">
        <v>93847</v>
      </c>
      <c r="F30" s="48"/>
      <c r="G30" s="48">
        <v>928</v>
      </c>
      <c r="H30" s="48">
        <v>1165</v>
      </c>
      <c r="I30" s="48">
        <v>1163</v>
      </c>
      <c r="J30" s="30">
        <v>1169</v>
      </c>
    </row>
    <row r="31" spans="1:10" ht="12.75">
      <c r="A31" s="58">
        <v>29</v>
      </c>
      <c r="B31" s="59" t="s">
        <v>106</v>
      </c>
      <c r="C31" s="80">
        <f t="shared" si="0"/>
        <v>92110</v>
      </c>
      <c r="D31" s="48">
        <v>311</v>
      </c>
      <c r="E31" s="48">
        <v>91799</v>
      </c>
      <c r="F31" s="48"/>
      <c r="G31" s="48"/>
      <c r="H31" s="48"/>
      <c r="I31" s="48">
        <v>1777</v>
      </c>
      <c r="J31" s="30">
        <v>680</v>
      </c>
    </row>
    <row r="32" spans="1:10" ht="12.75">
      <c r="A32" s="58">
        <v>30</v>
      </c>
      <c r="B32" s="59" t="s">
        <v>107</v>
      </c>
      <c r="C32" s="80">
        <f t="shared" si="0"/>
        <v>139295</v>
      </c>
      <c r="D32" s="48">
        <v>6083</v>
      </c>
      <c r="E32" s="48">
        <v>133212</v>
      </c>
      <c r="F32" s="48"/>
      <c r="G32" s="48">
        <v>5494</v>
      </c>
      <c r="H32" s="48">
        <v>2883</v>
      </c>
      <c r="I32" s="48">
        <v>3070</v>
      </c>
      <c r="J32" s="110">
        <v>5490</v>
      </c>
    </row>
    <row r="33" spans="1:10" ht="12.75">
      <c r="A33" s="58">
        <v>31</v>
      </c>
      <c r="B33" s="69" t="s">
        <v>108</v>
      </c>
      <c r="C33" s="80">
        <f t="shared" si="0"/>
        <v>112303</v>
      </c>
      <c r="D33" s="48">
        <v>1803</v>
      </c>
      <c r="E33" s="81">
        <v>110500</v>
      </c>
      <c r="F33" s="48"/>
      <c r="G33" s="48">
        <v>1500</v>
      </c>
      <c r="H33" s="48">
        <v>1350</v>
      </c>
      <c r="I33" s="48">
        <v>1400</v>
      </c>
      <c r="J33" s="30">
        <v>1400</v>
      </c>
    </row>
    <row r="34" spans="1:10" ht="12.75">
      <c r="A34" s="58">
        <v>32</v>
      </c>
      <c r="B34" s="59" t="s">
        <v>109</v>
      </c>
      <c r="C34" s="80">
        <f t="shared" si="0"/>
        <v>75890</v>
      </c>
      <c r="D34" s="48">
        <v>2590</v>
      </c>
      <c r="E34" s="48">
        <v>73300</v>
      </c>
      <c r="F34" s="48"/>
      <c r="G34" s="48">
        <v>1500</v>
      </c>
      <c r="H34" s="48">
        <v>1300</v>
      </c>
      <c r="I34" s="48">
        <v>1300</v>
      </c>
      <c r="J34" s="30">
        <v>1300</v>
      </c>
    </row>
    <row r="35" spans="1:10" ht="12.75">
      <c r="A35" s="58">
        <v>33</v>
      </c>
      <c r="B35" s="59" t="s">
        <v>110</v>
      </c>
      <c r="C35" s="80">
        <f t="shared" si="0"/>
        <v>74040</v>
      </c>
      <c r="D35" s="48">
        <v>1210</v>
      </c>
      <c r="E35" s="48">
        <v>72830</v>
      </c>
      <c r="F35" s="48"/>
      <c r="G35" s="48"/>
      <c r="H35" s="48"/>
      <c r="I35" s="48"/>
      <c r="J35" s="30">
        <v>0</v>
      </c>
    </row>
    <row r="36" spans="1:10" ht="12.75">
      <c r="A36" s="58">
        <v>34</v>
      </c>
      <c r="B36" s="59" t="s">
        <v>111</v>
      </c>
      <c r="C36" s="80">
        <f t="shared" si="0"/>
        <v>130200</v>
      </c>
      <c r="D36" s="48">
        <v>4366</v>
      </c>
      <c r="E36" s="48">
        <v>125834</v>
      </c>
      <c r="F36" s="48"/>
      <c r="G36" s="48">
        <v>550</v>
      </c>
      <c r="H36" s="48">
        <v>1000</v>
      </c>
      <c r="I36" s="48">
        <v>1000</v>
      </c>
      <c r="J36" s="30">
        <v>1000</v>
      </c>
    </row>
    <row r="37" spans="1:10" ht="12.75">
      <c r="A37" s="58">
        <v>35</v>
      </c>
      <c r="B37" s="59" t="s">
        <v>112</v>
      </c>
      <c r="C37" s="80">
        <f t="shared" si="0"/>
        <v>102515</v>
      </c>
      <c r="D37" s="48">
        <v>4373</v>
      </c>
      <c r="E37" s="48">
        <v>98142</v>
      </c>
      <c r="F37" s="48">
        <v>406</v>
      </c>
      <c r="G37" s="48"/>
      <c r="H37" s="48">
        <v>480</v>
      </c>
      <c r="I37" s="78"/>
      <c r="J37" s="30">
        <v>0</v>
      </c>
    </row>
    <row r="38" spans="1:10" ht="12.75">
      <c r="A38" s="58">
        <v>36</v>
      </c>
      <c r="B38" s="59" t="s">
        <v>113</v>
      </c>
      <c r="C38" s="80">
        <f t="shared" si="0"/>
        <v>64677</v>
      </c>
      <c r="D38" s="48">
        <v>747</v>
      </c>
      <c r="E38" s="48">
        <v>63930</v>
      </c>
      <c r="F38" s="48"/>
      <c r="G38" s="48"/>
      <c r="H38" s="48">
        <v>227</v>
      </c>
      <c r="I38" s="48"/>
      <c r="J38" s="30">
        <v>0</v>
      </c>
    </row>
    <row r="39" spans="1:10" ht="12.75">
      <c r="A39" s="58">
        <v>37</v>
      </c>
      <c r="B39" s="59" t="s">
        <v>114</v>
      </c>
      <c r="C39" s="80">
        <f t="shared" si="0"/>
        <v>98239</v>
      </c>
      <c r="D39" s="48">
        <v>2410</v>
      </c>
      <c r="E39" s="48">
        <v>95829</v>
      </c>
      <c r="F39" s="48"/>
      <c r="G39" s="48">
        <v>1953</v>
      </c>
      <c r="H39" s="48">
        <v>1366</v>
      </c>
      <c r="I39" s="48">
        <v>1366</v>
      </c>
      <c r="J39" s="30">
        <v>1366</v>
      </c>
    </row>
    <row r="40" spans="1:10" ht="12.75">
      <c r="A40" s="58">
        <v>38</v>
      </c>
      <c r="B40" s="59" t="s">
        <v>115</v>
      </c>
      <c r="C40" s="80">
        <f t="shared" si="0"/>
        <v>93580</v>
      </c>
      <c r="D40" s="48">
        <v>107</v>
      </c>
      <c r="E40" s="48">
        <v>93473</v>
      </c>
      <c r="F40" s="48">
        <v>641</v>
      </c>
      <c r="G40" s="48">
        <v>1990</v>
      </c>
      <c r="H40" s="48">
        <v>1948</v>
      </c>
      <c r="I40" s="48">
        <v>1781</v>
      </c>
      <c r="J40" s="30">
        <v>1982</v>
      </c>
    </row>
    <row r="41" spans="1:10" ht="12.75">
      <c r="A41" s="58">
        <v>39</v>
      </c>
      <c r="B41" s="59" t="s">
        <v>116</v>
      </c>
      <c r="C41" s="80">
        <f t="shared" si="0"/>
        <v>120189</v>
      </c>
      <c r="D41" s="48">
        <v>9875</v>
      </c>
      <c r="E41" s="48">
        <v>110314</v>
      </c>
      <c r="F41" s="48"/>
      <c r="G41" s="48">
        <v>1273</v>
      </c>
      <c r="H41" s="48">
        <v>1273</v>
      </c>
      <c r="I41" s="48">
        <v>1273</v>
      </c>
      <c r="J41" s="30">
        <v>1273</v>
      </c>
    </row>
    <row r="42" spans="1:10" ht="12.75">
      <c r="A42" s="58">
        <v>40</v>
      </c>
      <c r="B42" s="59" t="s">
        <v>117</v>
      </c>
      <c r="C42" s="80">
        <f t="shared" si="0"/>
        <v>84829</v>
      </c>
      <c r="D42" s="48">
        <v>0</v>
      </c>
      <c r="E42" s="48">
        <v>84829</v>
      </c>
      <c r="F42" s="48"/>
      <c r="G42" s="48">
        <v>750</v>
      </c>
      <c r="H42" s="48">
        <v>700</v>
      </c>
      <c r="I42" s="48">
        <v>760</v>
      </c>
      <c r="J42" s="30">
        <v>730</v>
      </c>
    </row>
    <row r="43" spans="1:10" ht="12.75">
      <c r="A43" s="58">
        <v>41</v>
      </c>
      <c r="B43" s="59" t="s">
        <v>118</v>
      </c>
      <c r="C43" s="80">
        <f t="shared" si="0"/>
        <v>76550</v>
      </c>
      <c r="D43" s="81">
        <v>0</v>
      </c>
      <c r="E43" s="81">
        <v>76550</v>
      </c>
      <c r="F43" s="48"/>
      <c r="G43" s="48"/>
      <c r="H43" s="48"/>
      <c r="I43" s="48"/>
      <c r="J43" s="30">
        <v>0</v>
      </c>
    </row>
    <row r="44" spans="1:10" ht="12.75">
      <c r="A44" s="58">
        <v>42</v>
      </c>
      <c r="B44" s="59" t="s">
        <v>119</v>
      </c>
      <c r="C44" s="80">
        <f t="shared" si="0"/>
        <v>71280</v>
      </c>
      <c r="D44" s="48">
        <v>2398</v>
      </c>
      <c r="E44" s="48">
        <v>68882</v>
      </c>
      <c r="F44" s="48"/>
      <c r="G44" s="48"/>
      <c r="H44" s="48"/>
      <c r="I44" s="48"/>
      <c r="J44" s="30">
        <v>0</v>
      </c>
    </row>
    <row r="45" spans="1:10" ht="12.75">
      <c r="A45" s="58">
        <v>43</v>
      </c>
      <c r="B45" s="59" t="s">
        <v>120</v>
      </c>
      <c r="C45" s="80">
        <f t="shared" si="0"/>
        <v>105290</v>
      </c>
      <c r="D45" s="48">
        <v>199</v>
      </c>
      <c r="E45" s="48">
        <v>105091</v>
      </c>
      <c r="F45" s="48"/>
      <c r="G45" s="48"/>
      <c r="H45" s="48">
        <v>2200</v>
      </c>
      <c r="I45" s="48">
        <v>1651</v>
      </c>
      <c r="J45" s="30">
        <v>2756</v>
      </c>
    </row>
    <row r="46" spans="1:10" ht="12.75">
      <c r="A46" s="58">
        <v>44</v>
      </c>
      <c r="B46" s="59" t="s">
        <v>121</v>
      </c>
      <c r="C46" s="80">
        <f t="shared" si="0"/>
        <v>110543</v>
      </c>
      <c r="D46" s="48">
        <v>890</v>
      </c>
      <c r="E46" s="48">
        <v>109653</v>
      </c>
      <c r="F46" s="48"/>
      <c r="G46" s="48">
        <v>1839</v>
      </c>
      <c r="H46" s="48">
        <v>1439</v>
      </c>
      <c r="I46" s="48">
        <v>1429</v>
      </c>
      <c r="J46" s="30">
        <v>1334</v>
      </c>
    </row>
    <row r="47" spans="1:10" ht="12.75">
      <c r="A47" s="58">
        <v>45</v>
      </c>
      <c r="B47" s="59" t="s">
        <v>137</v>
      </c>
      <c r="C47" s="80">
        <f t="shared" si="0"/>
        <v>719791</v>
      </c>
      <c r="D47" s="48">
        <v>71713</v>
      </c>
      <c r="E47" s="48">
        <v>648078</v>
      </c>
      <c r="F47" s="48">
        <v>28000</v>
      </c>
      <c r="G47" s="48">
        <v>30000</v>
      </c>
      <c r="H47" s="48">
        <v>31000</v>
      </c>
      <c r="I47" s="48">
        <v>60000</v>
      </c>
      <c r="J47" s="30">
        <v>28287</v>
      </c>
    </row>
    <row r="48" spans="1:10" ht="12.75">
      <c r="A48" s="58">
        <v>46</v>
      </c>
      <c r="B48" s="59" t="s">
        <v>122</v>
      </c>
      <c r="C48" s="80">
        <f t="shared" si="0"/>
        <v>120640</v>
      </c>
      <c r="D48" s="48">
        <v>695</v>
      </c>
      <c r="E48" s="48">
        <v>119945</v>
      </c>
      <c r="F48" s="48"/>
      <c r="G48" s="48">
        <v>764</v>
      </c>
      <c r="H48" s="48">
        <v>800</v>
      </c>
      <c r="I48" s="48">
        <v>800</v>
      </c>
      <c r="J48" s="30">
        <v>807</v>
      </c>
    </row>
    <row r="49" spans="1:10" ht="12.75">
      <c r="A49" s="58">
        <v>47</v>
      </c>
      <c r="B49" s="59" t="s">
        <v>123</v>
      </c>
      <c r="C49" s="80">
        <f t="shared" si="0"/>
        <v>116391</v>
      </c>
      <c r="D49" s="48">
        <v>3922</v>
      </c>
      <c r="E49" s="48">
        <v>112469</v>
      </c>
      <c r="F49" s="48"/>
      <c r="G49" s="48">
        <v>2516</v>
      </c>
      <c r="H49" s="48">
        <v>2516</v>
      </c>
      <c r="I49" s="48">
        <v>2516</v>
      </c>
      <c r="J49" s="30">
        <v>2543</v>
      </c>
    </row>
    <row r="50" spans="1:10" ht="12.75">
      <c r="A50" s="58">
        <v>48</v>
      </c>
      <c r="B50" s="59" t="s">
        <v>124</v>
      </c>
      <c r="C50" s="80">
        <f t="shared" si="0"/>
        <v>109390</v>
      </c>
      <c r="D50" s="48">
        <v>6128</v>
      </c>
      <c r="E50" s="48">
        <v>103262</v>
      </c>
      <c r="F50" s="48"/>
      <c r="G50" s="48">
        <v>2300</v>
      </c>
      <c r="H50" s="48">
        <v>2050</v>
      </c>
      <c r="I50" s="48">
        <v>2150</v>
      </c>
      <c r="J50" s="30">
        <v>2000</v>
      </c>
    </row>
    <row r="51" spans="1:10" ht="12.75">
      <c r="A51" s="58">
        <v>49</v>
      </c>
      <c r="B51" s="59" t="s">
        <v>138</v>
      </c>
      <c r="C51" s="80">
        <f t="shared" si="0"/>
        <v>104168</v>
      </c>
      <c r="D51" s="48">
        <v>4585</v>
      </c>
      <c r="E51" s="48">
        <v>99583</v>
      </c>
      <c r="F51" s="48"/>
      <c r="G51" s="48">
        <v>3400</v>
      </c>
      <c r="H51" s="48">
        <v>3400</v>
      </c>
      <c r="I51" s="48">
        <v>3400</v>
      </c>
      <c r="J51" s="110">
        <v>3400</v>
      </c>
    </row>
    <row r="52" spans="1:10" ht="12.75">
      <c r="A52" s="58">
        <v>50</v>
      </c>
      <c r="B52" s="59" t="s">
        <v>139</v>
      </c>
      <c r="C52" s="80">
        <f t="shared" si="0"/>
        <v>115724</v>
      </c>
      <c r="D52" s="48">
        <v>10724</v>
      </c>
      <c r="E52" s="48">
        <v>105000</v>
      </c>
      <c r="F52" s="48"/>
      <c r="G52" s="48">
        <v>0</v>
      </c>
      <c r="H52" s="48"/>
      <c r="I52" s="48"/>
      <c r="J52" s="30">
        <v>0</v>
      </c>
    </row>
    <row r="53" spans="1:10" ht="12.75">
      <c r="A53" s="58">
        <v>51</v>
      </c>
      <c r="B53" s="59" t="s">
        <v>125</v>
      </c>
      <c r="C53" s="80">
        <f t="shared" si="0"/>
        <v>86798</v>
      </c>
      <c r="D53" s="48">
        <v>1998</v>
      </c>
      <c r="E53" s="48">
        <v>84800</v>
      </c>
      <c r="F53" s="48"/>
      <c r="G53" s="48">
        <v>900</v>
      </c>
      <c r="H53" s="48">
        <v>1000</v>
      </c>
      <c r="I53" s="48">
        <v>1000</v>
      </c>
      <c r="J53" s="30">
        <v>1000</v>
      </c>
    </row>
    <row r="54" spans="1:10" ht="13.5" thickBot="1">
      <c r="A54" s="62"/>
      <c r="B54" s="63" t="s">
        <v>140</v>
      </c>
      <c r="C54" s="60">
        <f aca="true" t="shared" si="1" ref="C54:J54">C3+C4+C5+C6+C7+C8+C9+C10+C11+C12+C13+C14+C15+C16+C17+C18+C19+C20+C21+C22+C23+C24+C25+C26+C27+C28+C29+C30+C31+C32+C33+C34+C35+C36+C37+C38+C39+C40+C41+C42+C43+C44+C45+C46+C47+C48+C49+C50+C51+C52+C53</f>
        <v>5725057</v>
      </c>
      <c r="D54" s="60">
        <f t="shared" si="1"/>
        <v>216650</v>
      </c>
      <c r="E54" s="60">
        <f t="shared" si="1"/>
        <v>5508407</v>
      </c>
      <c r="F54" s="60">
        <f t="shared" si="1"/>
        <v>31645</v>
      </c>
      <c r="G54" s="60">
        <f t="shared" si="1"/>
        <v>79811</v>
      </c>
      <c r="H54" s="80">
        <f t="shared" si="1"/>
        <v>83193</v>
      </c>
      <c r="I54" s="80">
        <f t="shared" si="1"/>
        <v>110797</v>
      </c>
      <c r="J54" s="60">
        <f t="shared" si="1"/>
        <v>78518</v>
      </c>
    </row>
    <row r="56" spans="6:9" ht="12.75">
      <c r="F56" s="3"/>
      <c r="G56" s="101"/>
      <c r="H56" s="3"/>
      <c r="I56" s="101"/>
    </row>
    <row r="57" ht="12.75">
      <c r="G57" s="66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161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96313</v>
      </c>
      <c r="E4" s="81">
        <v>771</v>
      </c>
      <c r="F4" s="81">
        <v>95542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103365</v>
      </c>
      <c r="E5" s="81">
        <v>2410</v>
      </c>
      <c r="F5" s="81">
        <v>100955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92262</v>
      </c>
      <c r="E6" s="81">
        <v>138</v>
      </c>
      <c r="F6" s="81">
        <v>92124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82953</v>
      </c>
      <c r="E7" s="81">
        <v>535</v>
      </c>
      <c r="F7" s="81">
        <v>82418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97621</v>
      </c>
      <c r="E8" s="81">
        <v>4491</v>
      </c>
      <c r="F8" s="81">
        <v>93130</v>
      </c>
      <c r="G8" s="101"/>
      <c r="H8" s="101"/>
      <c r="I8" s="101"/>
      <c r="J8" s="101"/>
      <c r="K8" s="101"/>
      <c r="L8" s="3"/>
      <c r="M8"/>
    </row>
    <row r="9" spans="2:13" ht="12.75">
      <c r="B9" s="58">
        <v>6</v>
      </c>
      <c r="C9" s="59" t="s">
        <v>85</v>
      </c>
      <c r="D9" s="80">
        <f t="shared" si="0"/>
        <v>107000</v>
      </c>
      <c r="E9" s="81">
        <v>0</v>
      </c>
      <c r="F9" s="81">
        <v>107000</v>
      </c>
      <c r="G9" s="101"/>
      <c r="H9" s="101"/>
      <c r="I9" s="101"/>
      <c r="J9" s="101"/>
      <c r="K9" s="101"/>
      <c r="L9" s="3"/>
      <c r="M9"/>
    </row>
    <row r="10" spans="2:13" ht="12.75">
      <c r="B10" s="58">
        <v>7</v>
      </c>
      <c r="C10" s="69" t="s">
        <v>86</v>
      </c>
      <c r="D10" s="80">
        <f t="shared" si="0"/>
        <v>102502</v>
      </c>
      <c r="E10" s="81">
        <v>7402</v>
      </c>
      <c r="F10" s="81">
        <v>95100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89880</v>
      </c>
      <c r="E11" s="81">
        <v>1710</v>
      </c>
      <c r="F11" s="81">
        <v>88170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101235</v>
      </c>
      <c r="E12" s="81">
        <v>6134</v>
      </c>
      <c r="F12" s="81">
        <v>95101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88097</v>
      </c>
      <c r="E13" s="81">
        <v>1602</v>
      </c>
      <c r="F13" s="81">
        <v>86495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106809</v>
      </c>
      <c r="E14" s="81">
        <v>59</v>
      </c>
      <c r="F14" s="81">
        <v>106750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86219</v>
      </c>
      <c r="E15" s="81">
        <v>553</v>
      </c>
      <c r="F15" s="81">
        <v>85666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74753</v>
      </c>
      <c r="E16" s="81">
        <v>4124</v>
      </c>
      <c r="F16" s="81">
        <v>70629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143598</v>
      </c>
      <c r="E17" s="81">
        <v>4241</v>
      </c>
      <c r="F17" s="81">
        <v>139357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81522</v>
      </c>
      <c r="E18" s="81">
        <v>10486</v>
      </c>
      <c r="F18" s="81">
        <v>71036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114600</v>
      </c>
      <c r="E19" s="81">
        <v>5080</v>
      </c>
      <c r="F19" s="81">
        <v>109520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72598</v>
      </c>
      <c r="E20" s="81">
        <v>2318</v>
      </c>
      <c r="F20" s="81">
        <v>70280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86685</v>
      </c>
      <c r="E21" s="81">
        <v>359</v>
      </c>
      <c r="F21" s="81">
        <v>86326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91883</v>
      </c>
      <c r="E22" s="81">
        <v>4883</v>
      </c>
      <c r="F22" s="81">
        <v>87000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113022</v>
      </c>
      <c r="E23" s="81">
        <v>1122</v>
      </c>
      <c r="F23" s="81">
        <v>111900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95440</v>
      </c>
      <c r="E24" s="81">
        <v>4416</v>
      </c>
      <c r="F24" s="81">
        <v>91024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121129</v>
      </c>
      <c r="E25" s="81">
        <v>7564</v>
      </c>
      <c r="F25" s="81">
        <v>113565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109871</v>
      </c>
      <c r="E26" s="81">
        <v>200</v>
      </c>
      <c r="F26" s="81">
        <v>109671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118857</v>
      </c>
      <c r="E27" s="81">
        <v>0</v>
      </c>
      <c r="F27" s="81">
        <v>118857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124235</v>
      </c>
      <c r="E28" s="81">
        <v>2785</v>
      </c>
      <c r="F28" s="81">
        <v>121450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111345</v>
      </c>
      <c r="E29" s="81">
        <v>1345</v>
      </c>
      <c r="F29" s="81">
        <v>110000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91803</v>
      </c>
      <c r="E30" s="81">
        <v>3614</v>
      </c>
      <c r="F30" s="81">
        <v>88189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95028</v>
      </c>
      <c r="E31" s="48">
        <v>1181</v>
      </c>
      <c r="F31" s="48">
        <v>93847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92110</v>
      </c>
      <c r="E32" s="48">
        <v>311</v>
      </c>
      <c r="F32" s="48">
        <v>91799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139295</v>
      </c>
      <c r="E33" s="48">
        <v>6083</v>
      </c>
      <c r="F33" s="48">
        <v>133212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112303</v>
      </c>
      <c r="E34" s="48">
        <v>1803</v>
      </c>
      <c r="F34" s="81">
        <v>110500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75890</v>
      </c>
      <c r="E35" s="48">
        <v>2590</v>
      </c>
      <c r="F35" s="48">
        <v>73300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74040</v>
      </c>
      <c r="E36" s="48">
        <v>1210</v>
      </c>
      <c r="F36" s="48">
        <v>72830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130200</v>
      </c>
      <c r="E37" s="48">
        <v>4366</v>
      </c>
      <c r="F37" s="48">
        <v>125834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102515</v>
      </c>
      <c r="E38" s="48">
        <v>4373</v>
      </c>
      <c r="F38" s="48">
        <v>98142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64677</v>
      </c>
      <c r="E39" s="48">
        <v>747</v>
      </c>
      <c r="F39" s="48">
        <v>63930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98239</v>
      </c>
      <c r="E40" s="48">
        <v>2410</v>
      </c>
      <c r="F40" s="48">
        <v>95829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93580</v>
      </c>
      <c r="E41" s="48">
        <v>107</v>
      </c>
      <c r="F41" s="48">
        <v>93473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120189</v>
      </c>
      <c r="E42" s="48">
        <v>9875</v>
      </c>
      <c r="F42" s="48">
        <v>110314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84829</v>
      </c>
      <c r="E43" s="48">
        <v>0</v>
      </c>
      <c r="F43" s="48">
        <v>84829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76550</v>
      </c>
      <c r="E44" s="81">
        <v>0</v>
      </c>
      <c r="F44" s="81">
        <v>76550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71280</v>
      </c>
      <c r="E45" s="48">
        <v>2398</v>
      </c>
      <c r="F45" s="48">
        <v>68882</v>
      </c>
      <c r="G45" s="101"/>
      <c r="H45" s="101"/>
      <c r="I45" s="101"/>
      <c r="J45" s="101"/>
      <c r="K45" s="101"/>
      <c r="L45" s="3" t="s">
        <v>168</v>
      </c>
      <c r="M45" s="38">
        <v>5508407</v>
      </c>
    </row>
    <row r="46" spans="2:13" ht="12.75">
      <c r="B46" s="58">
        <v>43</v>
      </c>
      <c r="C46" s="59" t="s">
        <v>120</v>
      </c>
      <c r="D46" s="80">
        <f t="shared" si="1"/>
        <v>105290</v>
      </c>
      <c r="E46" s="48">
        <v>199</v>
      </c>
      <c r="F46" s="48">
        <v>105091</v>
      </c>
      <c r="G46" s="101"/>
      <c r="H46" s="101"/>
      <c r="I46" s="101"/>
      <c r="J46" s="101"/>
      <c r="K46" s="101"/>
      <c r="L46" s="3" t="s">
        <v>169</v>
      </c>
      <c r="M46" s="101">
        <v>648078</v>
      </c>
    </row>
    <row r="47" spans="2:13" ht="12.75">
      <c r="B47" s="58">
        <v>44</v>
      </c>
      <c r="C47" s="59" t="s">
        <v>121</v>
      </c>
      <c r="D47" s="80">
        <f t="shared" si="1"/>
        <v>110543</v>
      </c>
      <c r="E47" s="48">
        <v>890</v>
      </c>
      <c r="F47" s="48">
        <v>109653</v>
      </c>
      <c r="G47" s="101"/>
      <c r="H47" s="101"/>
      <c r="I47" s="101"/>
      <c r="J47" s="101"/>
      <c r="K47" s="101"/>
      <c r="L47" s="3" t="s">
        <v>170</v>
      </c>
      <c r="M47" s="38">
        <f>M45-M46</f>
        <v>4860329</v>
      </c>
    </row>
    <row r="48" spans="2:13" ht="12.75">
      <c r="B48" s="58">
        <v>45</v>
      </c>
      <c r="C48" s="59" t="s">
        <v>137</v>
      </c>
      <c r="D48" s="80">
        <f t="shared" si="1"/>
        <v>719791</v>
      </c>
      <c r="E48" s="48">
        <v>71713</v>
      </c>
      <c r="F48" s="48">
        <v>648078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120640</v>
      </c>
      <c r="E49" s="48">
        <v>695</v>
      </c>
      <c r="F49" s="48">
        <v>119945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116391</v>
      </c>
      <c r="E50" s="48">
        <v>3922</v>
      </c>
      <c r="F50" s="48">
        <v>112469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109390</v>
      </c>
      <c r="E51" s="48">
        <v>6128</v>
      </c>
      <c r="F51" s="48">
        <v>103262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104168</v>
      </c>
      <c r="E52" s="48">
        <v>4585</v>
      </c>
      <c r="F52" s="48">
        <v>99583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115724</v>
      </c>
      <c r="E53" s="48">
        <v>10724</v>
      </c>
      <c r="F53" s="48">
        <v>105000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86798</v>
      </c>
      <c r="E54" s="48">
        <v>1998</v>
      </c>
      <c r="F54" s="48">
        <v>84800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5725057</v>
      </c>
      <c r="E55" s="60">
        <f>E4+E5+E6+E7+E8+E9+E10+E11+E12+E13+E14+E15+E16+E17+E18+E19+E20+E21+E22+E23+E24+E25+E26+E27+E28+E29+E30+E31+E32+E33+E34+E35+E36+E37+E38+E39+E40+E41+E42+E43+E44+E45+E46+E47+E48+E49+E50+E51+E52+E53+E54</f>
        <v>216650</v>
      </c>
      <c r="F55" s="60">
        <f>F4+F5+F6+F7+F8+F9+F10+F11+F12+F13+F14+F15+F16+F17+F18+F19+F20+F21+F22+F23+F24+F25+F26+F27+F28+F29+F30+F31+F32+F33+F34+F35+F36+F37+F38+F39+F40+F41+F42+F43+F44+F45+F46+F47+F48+F49+F50+F51+F52+F53+F54</f>
        <v>5508407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9.140625" style="66" customWidth="1"/>
  </cols>
  <sheetData>
    <row r="1" ht="12.75">
      <c r="A1" s="22" t="s">
        <v>129</v>
      </c>
    </row>
    <row r="2" spans="1:6" ht="11.25" customHeight="1">
      <c r="A2" s="22"/>
      <c r="B2" s="22" t="s">
        <v>172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142814</v>
      </c>
      <c r="E4" s="81">
        <v>1549</v>
      </c>
      <c r="F4" s="81">
        <v>141265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120049</v>
      </c>
      <c r="E5" s="81">
        <v>1563</v>
      </c>
      <c r="F5" s="81">
        <v>118486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109413</v>
      </c>
      <c r="E6" s="81">
        <v>5</v>
      </c>
      <c r="F6" s="81">
        <v>109408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107164</v>
      </c>
      <c r="E7" s="81">
        <v>211</v>
      </c>
      <c r="F7" s="81">
        <v>106953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115660</v>
      </c>
      <c r="E8" s="81">
        <v>915</v>
      </c>
      <c r="F8" s="81">
        <v>114745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116000</v>
      </c>
      <c r="E9" s="81">
        <v>0</v>
      </c>
      <c r="F9" s="81">
        <v>116000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99626</v>
      </c>
      <c r="E10" s="81">
        <v>3608</v>
      </c>
      <c r="F10" s="81">
        <v>96018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90170</v>
      </c>
      <c r="E11" s="81">
        <v>8556</v>
      </c>
      <c r="F11" s="81">
        <v>81614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133150</v>
      </c>
      <c r="E12" s="81">
        <v>732</v>
      </c>
      <c r="F12" s="81">
        <v>132418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96855</v>
      </c>
      <c r="E13" s="81">
        <v>1232</v>
      </c>
      <c r="F13" s="81">
        <v>95623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119891</v>
      </c>
      <c r="E14" s="81">
        <v>4891</v>
      </c>
      <c r="F14" s="81">
        <v>115000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111047</v>
      </c>
      <c r="E15" s="81">
        <v>141</v>
      </c>
      <c r="F15" s="81">
        <v>110906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78638</v>
      </c>
      <c r="E16" s="81">
        <v>1918</v>
      </c>
      <c r="F16" s="81">
        <v>76720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189063</v>
      </c>
      <c r="E17" s="81">
        <v>9171</v>
      </c>
      <c r="F17" s="81">
        <v>179892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>E18+F18</f>
        <v>96468</v>
      </c>
      <c r="E18" s="81">
        <v>2684</v>
      </c>
      <c r="F18" s="81">
        <v>93784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>E19+F19</f>
        <v>152900</v>
      </c>
      <c r="E19" s="81">
        <v>1855</v>
      </c>
      <c r="F19" s="81">
        <v>151045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>E20+F20</f>
        <v>101922</v>
      </c>
      <c r="E20" s="81">
        <v>2754</v>
      </c>
      <c r="F20" s="81">
        <v>99168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92954</v>
      </c>
      <c r="E21" s="81">
        <v>4030</v>
      </c>
      <c r="F21" s="81">
        <v>88924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106786</v>
      </c>
      <c r="E22" s="81">
        <v>2186</v>
      </c>
      <c r="F22" s="81">
        <v>104600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139290</v>
      </c>
      <c r="E23" s="81">
        <v>290</v>
      </c>
      <c r="F23" s="81">
        <v>139000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134249</v>
      </c>
      <c r="E24" s="81">
        <v>669</v>
      </c>
      <c r="F24" s="81">
        <v>133580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139811</v>
      </c>
      <c r="E25" s="81">
        <v>8681</v>
      </c>
      <c r="F25" s="81">
        <v>131130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111036</v>
      </c>
      <c r="E26" s="81">
        <v>108</v>
      </c>
      <c r="F26" s="81">
        <v>110928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99910</v>
      </c>
      <c r="E27" s="81">
        <v>1084</v>
      </c>
      <c r="F27" s="81">
        <v>98826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154535</v>
      </c>
      <c r="E28" s="81">
        <v>3817</v>
      </c>
      <c r="F28" s="81">
        <v>150718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136151</v>
      </c>
      <c r="E29" s="81">
        <v>151</v>
      </c>
      <c r="F29" s="81">
        <v>136000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105336</v>
      </c>
      <c r="E30" s="81">
        <v>1154</v>
      </c>
      <c r="F30" s="81">
        <v>104182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145423</v>
      </c>
      <c r="E31" s="48">
        <v>2220</v>
      </c>
      <c r="F31" s="81">
        <v>143203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119574</v>
      </c>
      <c r="E32" s="48">
        <v>514</v>
      </c>
      <c r="F32" s="81">
        <v>119060</v>
      </c>
      <c r="G32" s="101"/>
      <c r="H32" s="101"/>
      <c r="I32" s="101"/>
      <c r="J32" s="101"/>
      <c r="K32" s="101"/>
      <c r="L32" s="3"/>
      <c r="M32">
        <v>41</v>
      </c>
    </row>
    <row r="33" spans="2:13" ht="12.75">
      <c r="B33" s="58">
        <v>30</v>
      </c>
      <c r="C33" s="59" t="s">
        <v>107</v>
      </c>
      <c r="D33" s="80">
        <f t="shared" si="0"/>
        <v>144591</v>
      </c>
      <c r="E33" s="48">
        <v>68</v>
      </c>
      <c r="F33" s="81">
        <v>144523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146670</v>
      </c>
      <c r="E34" s="48">
        <v>1770</v>
      </c>
      <c r="F34" s="81">
        <v>144900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109385</v>
      </c>
      <c r="E35" s="48">
        <v>0</v>
      </c>
      <c r="F35" s="81">
        <v>109385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82726</v>
      </c>
      <c r="E36" s="48">
        <v>0</v>
      </c>
      <c r="F36" s="81">
        <v>82726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127051</v>
      </c>
      <c r="E37" s="48">
        <v>7051</v>
      </c>
      <c r="F37" s="81">
        <v>120000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117770</v>
      </c>
      <c r="E38" s="48">
        <v>6083</v>
      </c>
      <c r="F38" s="81">
        <v>111687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70243</v>
      </c>
      <c r="E39" s="48">
        <v>0</v>
      </c>
      <c r="F39" s="81">
        <v>70243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122266</v>
      </c>
      <c r="E40" s="48">
        <v>0</v>
      </c>
      <c r="F40" s="81">
        <v>122266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88825</v>
      </c>
      <c r="E41" s="48">
        <v>238</v>
      </c>
      <c r="F41" s="81">
        <v>88587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125740</v>
      </c>
      <c r="E42" s="48">
        <v>5877</v>
      </c>
      <c r="F42" s="81">
        <v>119863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114190</v>
      </c>
      <c r="E43" s="48">
        <v>31</v>
      </c>
      <c r="F43" s="81">
        <v>114159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101170</v>
      </c>
      <c r="E44" s="81">
        <v>0</v>
      </c>
      <c r="F44" s="81">
        <v>101170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93629</v>
      </c>
      <c r="E45" s="48">
        <v>2458</v>
      </c>
      <c r="F45" s="81">
        <v>91171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143036</v>
      </c>
      <c r="E46" s="48">
        <v>739</v>
      </c>
      <c r="F46" s="81">
        <v>142297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125995</v>
      </c>
      <c r="E47" s="48">
        <v>0</v>
      </c>
      <c r="F47" s="81">
        <v>125995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910587</v>
      </c>
      <c r="E48" s="48">
        <v>1851</v>
      </c>
      <c r="F48" s="81">
        <v>908736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158100</v>
      </c>
      <c r="E49" s="48">
        <v>1147</v>
      </c>
      <c r="F49" s="81">
        <v>156953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150419</v>
      </c>
      <c r="E50" s="48">
        <v>758</v>
      </c>
      <c r="F50" s="81">
        <v>149661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129390</v>
      </c>
      <c r="E51" s="48">
        <v>909</v>
      </c>
      <c r="F51" s="81">
        <v>128481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165503</v>
      </c>
      <c r="E52" s="48">
        <v>0</v>
      </c>
      <c r="F52" s="81">
        <v>165503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116385</v>
      </c>
      <c r="E53" s="48">
        <v>6385</v>
      </c>
      <c r="F53" s="81">
        <v>110000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88826</v>
      </c>
      <c r="E54" s="48">
        <v>2326</v>
      </c>
      <c r="F54" s="81">
        <v>86500</v>
      </c>
      <c r="G54" s="101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6898382</v>
      </c>
      <c r="E55" s="60">
        <f>E4+E5+E6+E7+E8+E9+E10+E11+E12+E13+E14+E15+E16+E17+E18+E19+E20+E21+E22+E23+E24+E25+E26+E27+E28+E29+E30+E31+E32+E33+E34+E35+E36+E37+E38+E39+E40+E41+E42+E43+E44+E45+E46+E47+E48+E49+E50+E51+E52+E53+E54</f>
        <v>104380</v>
      </c>
      <c r="F55" s="60">
        <f>F4+F5+F6+F7+F8+F9+F10+F11+F12+F13+F14+F15+F16+F17+F18+F19+F20+F21+F22+F23+F24+F25+F26+F27+F28+F29+F30+F31+F32+F33+F34+F35+F36+F37+F38+F39+F40+F41+F42+F43+F44+F45+F46+F47+F48+F49+F50+F51+F52+F53+F54</f>
        <v>6794002</v>
      </c>
      <c r="G55" s="104"/>
      <c r="H55" s="104"/>
      <c r="I55" s="104"/>
      <c r="J55" s="104"/>
      <c r="K55" s="104"/>
      <c r="L55" s="3"/>
      <c r="M55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AN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1.8515625" style="0" bestFit="1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54" bestFit="1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6" width="8.00390625" style="0" customWidth="1"/>
    <col min="47" max="47" width="8.42187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173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6794002</v>
      </c>
      <c r="C13" s="33"/>
      <c r="D13" s="34"/>
      <c r="E13" s="74">
        <f aca="true" t="shared" si="0" ref="E13:AJ13">E14+E29</f>
        <v>141265</v>
      </c>
      <c r="F13" s="74">
        <f t="shared" si="0"/>
        <v>118486</v>
      </c>
      <c r="G13" s="74">
        <f t="shared" si="0"/>
        <v>109408</v>
      </c>
      <c r="H13" s="74">
        <f t="shared" si="0"/>
        <v>106953</v>
      </c>
      <c r="I13" s="35">
        <f t="shared" si="0"/>
        <v>114745</v>
      </c>
      <c r="J13" s="74">
        <f t="shared" si="0"/>
        <v>116000</v>
      </c>
      <c r="K13" s="35">
        <f t="shared" si="0"/>
        <v>96018</v>
      </c>
      <c r="L13" s="35">
        <f t="shared" si="0"/>
        <v>81614</v>
      </c>
      <c r="M13" s="35">
        <f t="shared" si="0"/>
        <v>132418</v>
      </c>
      <c r="N13" s="74">
        <f t="shared" si="0"/>
        <v>95623</v>
      </c>
      <c r="O13" s="74">
        <f t="shared" si="0"/>
        <v>115000</v>
      </c>
      <c r="P13" s="74">
        <f t="shared" si="0"/>
        <v>110906</v>
      </c>
      <c r="Q13" s="35">
        <f t="shared" si="0"/>
        <v>76720</v>
      </c>
      <c r="R13" s="35">
        <f t="shared" si="0"/>
        <v>179892</v>
      </c>
      <c r="S13" s="35">
        <f t="shared" si="0"/>
        <v>93784</v>
      </c>
      <c r="T13" s="35">
        <f t="shared" si="0"/>
        <v>151045</v>
      </c>
      <c r="U13" s="35">
        <f t="shared" si="0"/>
        <v>99168</v>
      </c>
      <c r="V13" s="35">
        <f t="shared" si="0"/>
        <v>88924</v>
      </c>
      <c r="W13" s="35">
        <f t="shared" si="0"/>
        <v>104600</v>
      </c>
      <c r="X13" s="35">
        <f t="shared" si="0"/>
        <v>139000</v>
      </c>
      <c r="Y13" s="35">
        <f t="shared" si="0"/>
        <v>133580</v>
      </c>
      <c r="Z13" s="35">
        <f t="shared" si="0"/>
        <v>131130</v>
      </c>
      <c r="AA13" s="74">
        <f t="shared" si="0"/>
        <v>110928</v>
      </c>
      <c r="AB13" s="35">
        <f t="shared" si="0"/>
        <v>98826</v>
      </c>
      <c r="AC13" s="35">
        <f t="shared" si="0"/>
        <v>150718</v>
      </c>
      <c r="AD13" s="35">
        <f t="shared" si="0"/>
        <v>136000</v>
      </c>
      <c r="AE13" s="74">
        <f t="shared" si="0"/>
        <v>104182</v>
      </c>
      <c r="AF13" s="35">
        <f t="shared" si="0"/>
        <v>143203</v>
      </c>
      <c r="AG13" s="74">
        <f t="shared" si="0"/>
        <v>119060</v>
      </c>
      <c r="AH13" s="74">
        <f t="shared" si="0"/>
        <v>144523</v>
      </c>
      <c r="AI13" s="35">
        <f t="shared" si="0"/>
        <v>144900</v>
      </c>
      <c r="AJ13" s="35">
        <f t="shared" si="0"/>
        <v>109385</v>
      </c>
      <c r="AK13" s="74">
        <f aca="true" t="shared" si="1" ref="AK13:BC13">AK14+AK29</f>
        <v>82726</v>
      </c>
      <c r="AL13" s="35">
        <f t="shared" si="1"/>
        <v>120000</v>
      </c>
      <c r="AM13" s="76">
        <f t="shared" si="1"/>
        <v>111687</v>
      </c>
      <c r="AN13" s="35">
        <f t="shared" si="1"/>
        <v>70243</v>
      </c>
      <c r="AO13" s="74">
        <f t="shared" si="1"/>
        <v>122266</v>
      </c>
      <c r="AP13" s="35">
        <f t="shared" si="1"/>
        <v>88587</v>
      </c>
      <c r="AQ13" s="35">
        <f t="shared" si="1"/>
        <v>119863</v>
      </c>
      <c r="AR13" s="35">
        <f t="shared" si="1"/>
        <v>114159</v>
      </c>
      <c r="AS13" s="35">
        <f t="shared" si="1"/>
        <v>101170</v>
      </c>
      <c r="AT13" s="35">
        <f t="shared" si="1"/>
        <v>91171</v>
      </c>
      <c r="AU13" s="35">
        <f t="shared" si="1"/>
        <v>142297</v>
      </c>
      <c r="AV13" s="35">
        <f t="shared" si="1"/>
        <v>125995</v>
      </c>
      <c r="AW13" s="35">
        <f t="shared" si="1"/>
        <v>908736</v>
      </c>
      <c r="AX13" s="35">
        <f t="shared" si="1"/>
        <v>156953</v>
      </c>
      <c r="AY13" s="35">
        <f t="shared" si="1"/>
        <v>149661</v>
      </c>
      <c r="AZ13" s="35">
        <f t="shared" si="1"/>
        <v>128481</v>
      </c>
      <c r="BA13" s="35">
        <f t="shared" si="1"/>
        <v>165503</v>
      </c>
      <c r="BB13" s="35">
        <f t="shared" si="1"/>
        <v>110000</v>
      </c>
      <c r="BC13" s="35">
        <f t="shared" si="1"/>
        <v>86500</v>
      </c>
    </row>
    <row r="14" spans="1:55" ht="15.75">
      <c r="A14" s="15" t="s">
        <v>3</v>
      </c>
      <c r="B14" s="36">
        <f>B15+B16+B17+B18+B19+B20+B21+B22+B24+B25+B26+B27+B28</f>
        <v>5360014</v>
      </c>
      <c r="C14" s="33"/>
      <c r="D14" s="34"/>
      <c r="E14" s="51">
        <f aca="true" t="shared" si="2" ref="E14:AJ14">E15+E16+E17+E18+E19+E20+E21+E22+E24+E25+E26+E27+E28</f>
        <v>110405</v>
      </c>
      <c r="F14" s="51">
        <f t="shared" si="2"/>
        <v>92636</v>
      </c>
      <c r="G14" s="51">
        <f t="shared" si="2"/>
        <v>85419</v>
      </c>
      <c r="H14" s="51">
        <f t="shared" si="2"/>
        <v>83853</v>
      </c>
      <c r="I14" s="27">
        <f t="shared" si="2"/>
        <v>90408</v>
      </c>
      <c r="J14" s="51">
        <f t="shared" si="2"/>
        <v>87750</v>
      </c>
      <c r="K14" s="27">
        <f t="shared" si="2"/>
        <v>78013</v>
      </c>
      <c r="L14" s="27">
        <f t="shared" si="2"/>
        <v>63116</v>
      </c>
      <c r="M14" s="27">
        <f t="shared" si="2"/>
        <v>111168</v>
      </c>
      <c r="N14" s="51">
        <f t="shared" si="2"/>
        <v>74961</v>
      </c>
      <c r="O14" s="51">
        <f t="shared" si="2"/>
        <v>89932</v>
      </c>
      <c r="P14" s="51">
        <f t="shared" si="2"/>
        <v>88085</v>
      </c>
      <c r="Q14" s="51">
        <f t="shared" si="2"/>
        <v>59650</v>
      </c>
      <c r="R14" s="27">
        <f t="shared" si="2"/>
        <v>139083</v>
      </c>
      <c r="S14" s="27">
        <f t="shared" si="2"/>
        <v>73277</v>
      </c>
      <c r="T14" s="27">
        <f t="shared" si="2"/>
        <v>118045</v>
      </c>
      <c r="U14" s="27">
        <f t="shared" si="2"/>
        <v>77143</v>
      </c>
      <c r="V14" s="27">
        <f t="shared" si="2"/>
        <v>68923</v>
      </c>
      <c r="W14" s="27">
        <f t="shared" si="2"/>
        <v>82100</v>
      </c>
      <c r="X14" s="27">
        <f t="shared" si="2"/>
        <v>112840</v>
      </c>
      <c r="Y14" s="27">
        <f t="shared" si="2"/>
        <v>111505</v>
      </c>
      <c r="Z14" s="27">
        <f t="shared" si="2"/>
        <v>100691</v>
      </c>
      <c r="AA14" s="51">
        <f t="shared" si="2"/>
        <v>86008</v>
      </c>
      <c r="AB14" s="27">
        <f t="shared" si="2"/>
        <v>82370</v>
      </c>
      <c r="AC14" s="27">
        <f t="shared" si="2"/>
        <v>117518</v>
      </c>
      <c r="AD14" s="27">
        <f t="shared" si="2"/>
        <v>106850</v>
      </c>
      <c r="AE14" s="51">
        <f t="shared" si="2"/>
        <v>81443</v>
      </c>
      <c r="AF14" s="27">
        <f t="shared" si="2"/>
        <v>115193</v>
      </c>
      <c r="AG14" s="51">
        <f t="shared" si="2"/>
        <v>93222</v>
      </c>
      <c r="AH14" s="51">
        <f t="shared" si="2"/>
        <v>114174</v>
      </c>
      <c r="AI14" s="27">
        <f t="shared" si="2"/>
        <v>113361</v>
      </c>
      <c r="AJ14" s="27">
        <f t="shared" si="2"/>
        <v>85180</v>
      </c>
      <c r="AK14" s="51">
        <f aca="true" t="shared" si="3" ref="AK14:BC14">AK15+AK16+AK17+AK18+AK19+AK20+AK21+AK22+AK24+AK25+AK26+AK27+AK28</f>
        <v>65067</v>
      </c>
      <c r="AL14" s="27">
        <f t="shared" si="3"/>
        <v>92249</v>
      </c>
      <c r="AM14" s="77">
        <f t="shared" si="3"/>
        <v>88143</v>
      </c>
      <c r="AN14" s="27">
        <f t="shared" si="3"/>
        <v>53989</v>
      </c>
      <c r="AO14" s="51">
        <f t="shared" si="3"/>
        <v>95895</v>
      </c>
      <c r="AP14" s="27">
        <f t="shared" si="3"/>
        <v>67971</v>
      </c>
      <c r="AQ14" s="27">
        <f t="shared" si="3"/>
        <v>96306</v>
      </c>
      <c r="AR14" s="27">
        <f t="shared" si="3"/>
        <v>95959</v>
      </c>
      <c r="AS14" s="27">
        <f t="shared" si="3"/>
        <v>80610</v>
      </c>
      <c r="AT14" s="27">
        <f t="shared" si="3"/>
        <v>69134</v>
      </c>
      <c r="AU14" s="27">
        <f t="shared" si="3"/>
        <v>111389</v>
      </c>
      <c r="AV14" s="27">
        <f t="shared" si="3"/>
        <v>100343</v>
      </c>
      <c r="AW14" s="27">
        <f t="shared" si="3"/>
        <v>715649</v>
      </c>
      <c r="AX14" s="27">
        <f t="shared" si="3"/>
        <v>123043</v>
      </c>
      <c r="AY14" s="27">
        <f t="shared" si="3"/>
        <v>121927</v>
      </c>
      <c r="AZ14" s="27">
        <f t="shared" si="3"/>
        <v>105191</v>
      </c>
      <c r="BA14" s="27">
        <f t="shared" si="3"/>
        <v>129948</v>
      </c>
      <c r="BB14" s="27">
        <f t="shared" si="3"/>
        <v>85500</v>
      </c>
      <c r="BC14" s="27">
        <f t="shared" si="3"/>
        <v>67379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3456491</v>
      </c>
      <c r="C15" s="38"/>
      <c r="D15" s="39"/>
      <c r="E15" s="48">
        <v>55785</v>
      </c>
      <c r="F15" s="48">
        <v>58996</v>
      </c>
      <c r="G15" s="48">
        <v>53200</v>
      </c>
      <c r="H15" s="48">
        <v>49490</v>
      </c>
      <c r="I15" s="48">
        <v>59766</v>
      </c>
      <c r="J15" s="48">
        <v>55000</v>
      </c>
      <c r="K15" s="48">
        <v>51419</v>
      </c>
      <c r="L15" s="48">
        <v>50016</v>
      </c>
      <c r="M15" s="48">
        <v>77568</v>
      </c>
      <c r="N15" s="48">
        <v>52902</v>
      </c>
      <c r="O15" s="48">
        <v>57960</v>
      </c>
      <c r="P15" s="48">
        <v>53664</v>
      </c>
      <c r="Q15" s="48">
        <v>44200</v>
      </c>
      <c r="R15" s="48">
        <v>83000</v>
      </c>
      <c r="S15" s="48">
        <v>46629</v>
      </c>
      <c r="T15" s="48">
        <v>62145</v>
      </c>
      <c r="U15" s="48">
        <v>46736</v>
      </c>
      <c r="V15" s="48">
        <v>39983</v>
      </c>
      <c r="W15" s="48">
        <v>50119</v>
      </c>
      <c r="X15" s="48">
        <v>67124</v>
      </c>
      <c r="Y15" s="48">
        <v>55100</v>
      </c>
      <c r="Z15" s="48">
        <v>57519</v>
      </c>
      <c r="AA15" s="48">
        <v>57600</v>
      </c>
      <c r="AB15" s="48">
        <v>63743</v>
      </c>
      <c r="AC15" s="48">
        <v>63200</v>
      </c>
      <c r="AD15" s="48">
        <v>88826</v>
      </c>
      <c r="AE15" s="48">
        <v>54002</v>
      </c>
      <c r="AF15" s="48">
        <v>56982</v>
      </c>
      <c r="AG15" s="48">
        <v>54047</v>
      </c>
      <c r="AH15" s="48">
        <v>70200</v>
      </c>
      <c r="AI15" s="48">
        <v>65429</v>
      </c>
      <c r="AJ15" s="48">
        <v>46500</v>
      </c>
      <c r="AK15" s="48">
        <v>46004</v>
      </c>
      <c r="AL15" s="48">
        <v>60949</v>
      </c>
      <c r="AM15" s="78">
        <v>60000</v>
      </c>
      <c r="AN15" s="48">
        <v>37779</v>
      </c>
      <c r="AO15" s="48">
        <v>57446</v>
      </c>
      <c r="AP15" s="48">
        <v>65768</v>
      </c>
      <c r="AQ15" s="48">
        <v>65861</v>
      </c>
      <c r="AR15" s="48">
        <v>72162</v>
      </c>
      <c r="AS15" s="48">
        <v>67050</v>
      </c>
      <c r="AT15" s="48">
        <v>39207</v>
      </c>
      <c r="AU15" s="48">
        <v>63131</v>
      </c>
      <c r="AV15" s="48">
        <v>63280</v>
      </c>
      <c r="AW15" s="48">
        <v>529213</v>
      </c>
      <c r="AX15" s="48">
        <v>68351</v>
      </c>
      <c r="AY15" s="48">
        <v>65766</v>
      </c>
      <c r="AZ15" s="48">
        <v>60500</v>
      </c>
      <c r="BA15" s="48">
        <v>81000</v>
      </c>
      <c r="BB15" s="48">
        <v>59500</v>
      </c>
      <c r="BC15" s="48">
        <v>44674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148797</v>
      </c>
      <c r="C17" s="38"/>
      <c r="D17" s="39"/>
      <c r="E17" s="48">
        <v>2598</v>
      </c>
      <c r="F17" s="48">
        <v>3200</v>
      </c>
      <c r="G17" s="48">
        <v>1798</v>
      </c>
      <c r="H17" s="48">
        <v>2502</v>
      </c>
      <c r="I17" s="48">
        <v>3078</v>
      </c>
      <c r="J17" s="48">
        <v>3174</v>
      </c>
      <c r="K17" s="48">
        <v>2598</v>
      </c>
      <c r="L17" s="48">
        <v>1100</v>
      </c>
      <c r="M17" s="48">
        <v>2600</v>
      </c>
      <c r="N17" s="48">
        <v>3078</v>
      </c>
      <c r="O17" s="48">
        <v>3284</v>
      </c>
      <c r="P17" s="48">
        <v>1473</v>
      </c>
      <c r="Q17" s="48">
        <v>1800</v>
      </c>
      <c r="R17" s="48">
        <v>4134</v>
      </c>
      <c r="S17" s="48">
        <v>1978</v>
      </c>
      <c r="T17" s="48">
        <v>3200</v>
      </c>
      <c r="U17" s="48">
        <v>1632</v>
      </c>
      <c r="V17" s="48">
        <v>2502</v>
      </c>
      <c r="W17" s="48">
        <v>2595</v>
      </c>
      <c r="X17" s="48">
        <v>2478</v>
      </c>
      <c r="Y17" s="48">
        <v>4000</v>
      </c>
      <c r="Z17" s="48">
        <v>3174</v>
      </c>
      <c r="AA17" s="48">
        <v>1728</v>
      </c>
      <c r="AB17" s="48">
        <v>3329</v>
      </c>
      <c r="AC17" s="48">
        <v>3660</v>
      </c>
      <c r="AD17" s="48">
        <v>1400</v>
      </c>
      <c r="AE17" s="48">
        <v>2304</v>
      </c>
      <c r="AF17" s="48">
        <v>1848</v>
      </c>
      <c r="AG17" s="48">
        <v>2598</v>
      </c>
      <c r="AH17" s="48">
        <v>3654</v>
      </c>
      <c r="AI17" s="48">
        <v>2580</v>
      </c>
      <c r="AJ17" s="48">
        <v>2200</v>
      </c>
      <c r="AK17" s="48">
        <v>2688</v>
      </c>
      <c r="AL17" s="48">
        <v>3000</v>
      </c>
      <c r="AM17" s="78">
        <v>2500</v>
      </c>
      <c r="AN17" s="48">
        <v>2592</v>
      </c>
      <c r="AO17" s="48">
        <v>3174</v>
      </c>
      <c r="AP17" s="48"/>
      <c r="AQ17" s="48">
        <v>3174</v>
      </c>
      <c r="AR17" s="48">
        <v>2598</v>
      </c>
      <c r="AS17" s="48">
        <v>1900</v>
      </c>
      <c r="AT17" s="48">
        <v>1514</v>
      </c>
      <c r="AU17" s="48">
        <v>2232</v>
      </c>
      <c r="AV17" s="48">
        <v>2426</v>
      </c>
      <c r="AW17" s="48">
        <v>21000</v>
      </c>
      <c r="AX17" s="48">
        <v>3654</v>
      </c>
      <c r="AY17" s="48">
        <v>2784</v>
      </c>
      <c r="AZ17" s="48">
        <v>2400</v>
      </c>
      <c r="BA17" s="48">
        <v>2514</v>
      </c>
      <c r="BB17" s="48">
        <v>3300</v>
      </c>
      <c r="BC17" s="48">
        <v>2070</v>
      </c>
    </row>
    <row r="18" spans="1:55" ht="15">
      <c r="A18" s="18" t="s">
        <v>6</v>
      </c>
      <c r="B18" s="37">
        <f t="shared" si="4"/>
        <v>619639</v>
      </c>
      <c r="C18" s="38"/>
      <c r="D18" s="39"/>
      <c r="E18" s="48">
        <v>12500</v>
      </c>
      <c r="F18" s="48">
        <v>12120</v>
      </c>
      <c r="G18" s="48">
        <v>10004</v>
      </c>
      <c r="H18" s="48">
        <v>10376</v>
      </c>
      <c r="I18" s="48">
        <v>11293</v>
      </c>
      <c r="J18" s="48">
        <v>12291</v>
      </c>
      <c r="K18" s="48">
        <v>10907</v>
      </c>
      <c r="L18" s="48">
        <v>10000</v>
      </c>
      <c r="M18" s="48">
        <v>14300</v>
      </c>
      <c r="N18" s="48">
        <v>12138</v>
      </c>
      <c r="O18" s="48">
        <v>13565</v>
      </c>
      <c r="P18" s="48">
        <v>9818</v>
      </c>
      <c r="Q18" s="48">
        <v>8700</v>
      </c>
      <c r="R18" s="48">
        <v>17100</v>
      </c>
      <c r="S18" s="48">
        <v>10441</v>
      </c>
      <c r="T18" s="48">
        <v>15000</v>
      </c>
      <c r="U18" s="48">
        <v>9110</v>
      </c>
      <c r="V18" s="48">
        <v>9450</v>
      </c>
      <c r="W18" s="48">
        <v>9861</v>
      </c>
      <c r="X18" s="48">
        <v>13191</v>
      </c>
      <c r="Y18" s="48">
        <v>11300</v>
      </c>
      <c r="Z18" s="48">
        <v>13865</v>
      </c>
      <c r="AA18" s="48">
        <v>12691</v>
      </c>
      <c r="AB18" s="48">
        <v>12238</v>
      </c>
      <c r="AC18" s="48">
        <v>15400</v>
      </c>
      <c r="AD18" s="48">
        <v>624</v>
      </c>
      <c r="AE18" s="48">
        <v>10824</v>
      </c>
      <c r="AF18" s="48">
        <v>10757</v>
      </c>
      <c r="AG18" s="48">
        <v>11922</v>
      </c>
      <c r="AH18" s="48">
        <v>15390</v>
      </c>
      <c r="AI18" s="48">
        <v>13059</v>
      </c>
      <c r="AJ18" s="48">
        <v>8500</v>
      </c>
      <c r="AK18" s="48">
        <v>9615</v>
      </c>
      <c r="AL18" s="48">
        <v>15000</v>
      </c>
      <c r="AM18" s="78">
        <v>12000</v>
      </c>
      <c r="AN18" s="48">
        <v>8011</v>
      </c>
      <c r="AO18" s="48">
        <v>12279</v>
      </c>
      <c r="AP18" s="48"/>
      <c r="AQ18" s="48">
        <v>15160</v>
      </c>
      <c r="AR18" s="48">
        <v>11179</v>
      </c>
      <c r="AS18" s="48">
        <v>7300</v>
      </c>
      <c r="AT18" s="48">
        <v>7586</v>
      </c>
      <c r="AU18" s="48">
        <v>11248</v>
      </c>
      <c r="AV18" s="48">
        <v>11715</v>
      </c>
      <c r="AW18" s="48">
        <v>60000</v>
      </c>
      <c r="AX18" s="48">
        <v>15710</v>
      </c>
      <c r="AY18" s="48">
        <v>14290</v>
      </c>
      <c r="AZ18" s="48">
        <v>8750</v>
      </c>
      <c r="BA18" s="48">
        <v>10461</v>
      </c>
      <c r="BB18" s="48">
        <v>11100</v>
      </c>
      <c r="BC18" s="48">
        <v>9500</v>
      </c>
    </row>
    <row r="19" spans="1:55" ht="15">
      <c r="A19" s="18" t="s">
        <v>7</v>
      </c>
      <c r="B19" s="37">
        <f t="shared" si="4"/>
        <v>168255</v>
      </c>
      <c r="C19" s="38"/>
      <c r="D19" s="39"/>
      <c r="E19" s="48">
        <v>1992</v>
      </c>
      <c r="F19" s="48">
        <v>1100</v>
      </c>
      <c r="G19" s="48"/>
      <c r="H19" s="48"/>
      <c r="I19" s="48">
        <v>1756</v>
      </c>
      <c r="J19" s="48">
        <v>655</v>
      </c>
      <c r="K19" s="48">
        <v>670</v>
      </c>
      <c r="L19" s="48">
        <v>1500</v>
      </c>
      <c r="M19" s="48"/>
      <c r="N19" s="48"/>
      <c r="O19" s="48">
        <v>1129</v>
      </c>
      <c r="P19" s="48">
        <v>6170</v>
      </c>
      <c r="Q19" s="48"/>
      <c r="R19" s="48">
        <v>1000</v>
      </c>
      <c r="S19" s="48">
        <v>1281</v>
      </c>
      <c r="T19" s="48">
        <v>1000</v>
      </c>
      <c r="U19" s="48"/>
      <c r="V19" s="48"/>
      <c r="W19" s="48">
        <v>2389</v>
      </c>
      <c r="X19" s="48">
        <v>1414</v>
      </c>
      <c r="Y19" s="48">
        <v>5034</v>
      </c>
      <c r="Z19" s="48">
        <v>1804</v>
      </c>
      <c r="AA19" s="48">
        <v>8449</v>
      </c>
      <c r="AB19" s="48">
        <v>1430</v>
      </c>
      <c r="AC19" s="48">
        <v>12580</v>
      </c>
      <c r="AD19" s="48"/>
      <c r="AE19" s="48">
        <v>477</v>
      </c>
      <c r="AF19" s="48">
        <v>19390</v>
      </c>
      <c r="AG19" s="48">
        <v>709</v>
      </c>
      <c r="AH19" s="48">
        <v>8738</v>
      </c>
      <c r="AI19" s="48">
        <v>4261</v>
      </c>
      <c r="AJ19" s="48">
        <v>5180</v>
      </c>
      <c r="AK19" s="48"/>
      <c r="AL19" s="48">
        <v>10000</v>
      </c>
      <c r="AM19" s="78">
        <v>860</v>
      </c>
      <c r="AN19" s="48"/>
      <c r="AO19" s="48">
        <v>1366</v>
      </c>
      <c r="AP19" s="48">
        <v>1757</v>
      </c>
      <c r="AQ19" s="48">
        <v>1273</v>
      </c>
      <c r="AR19" s="48">
        <v>706</v>
      </c>
      <c r="AS19" s="48"/>
      <c r="AT19" s="48"/>
      <c r="AU19" s="48">
        <v>2825</v>
      </c>
      <c r="AV19" s="48">
        <v>1360</v>
      </c>
      <c r="AW19" s="48">
        <v>31000</v>
      </c>
      <c r="AX19" s="48">
        <v>7600</v>
      </c>
      <c r="AY19" s="48">
        <v>2600</v>
      </c>
      <c r="AZ19" s="48">
        <v>3300</v>
      </c>
      <c r="BA19" s="48">
        <v>12500</v>
      </c>
      <c r="BB19" s="48"/>
      <c r="BC19" s="48">
        <v>1000</v>
      </c>
    </row>
    <row r="20" spans="1:55" ht="15">
      <c r="A20" s="18" t="s">
        <v>8</v>
      </c>
      <c r="B20" s="37">
        <f t="shared" si="4"/>
        <v>37965</v>
      </c>
      <c r="C20" s="38"/>
      <c r="D20" s="39"/>
      <c r="E20" s="48">
        <v>624</v>
      </c>
      <c r="F20" s="48">
        <v>1200</v>
      </c>
      <c r="G20" s="48">
        <v>829</v>
      </c>
      <c r="H20" s="48">
        <v>1235</v>
      </c>
      <c r="I20" s="48">
        <v>1515</v>
      </c>
      <c r="J20" s="48">
        <v>480</v>
      </c>
      <c r="K20" s="48">
        <v>640</v>
      </c>
      <c r="L20" s="48">
        <v>500</v>
      </c>
      <c r="M20" s="48">
        <v>400</v>
      </c>
      <c r="N20" s="48">
        <v>314</v>
      </c>
      <c r="O20" s="48">
        <v>454</v>
      </c>
      <c r="P20" s="48">
        <v>578</v>
      </c>
      <c r="Q20" s="48">
        <v>1650</v>
      </c>
      <c r="R20" s="48">
        <v>680</v>
      </c>
      <c r="S20" s="48">
        <v>480</v>
      </c>
      <c r="T20" s="48">
        <v>700</v>
      </c>
      <c r="U20" s="48">
        <v>1200</v>
      </c>
      <c r="V20" s="48">
        <v>400</v>
      </c>
      <c r="W20" s="48">
        <v>624</v>
      </c>
      <c r="X20" s="48">
        <v>2178</v>
      </c>
      <c r="Y20" s="48">
        <v>264</v>
      </c>
      <c r="Z20" s="48">
        <v>762</v>
      </c>
      <c r="AA20" s="48"/>
      <c r="AB20" s="48">
        <v>1500</v>
      </c>
      <c r="AC20" s="48">
        <v>499</v>
      </c>
      <c r="AD20" s="48"/>
      <c r="AE20" s="48">
        <v>624</v>
      </c>
      <c r="AF20" s="48">
        <v>600</v>
      </c>
      <c r="AG20" s="48">
        <v>960</v>
      </c>
      <c r="AH20" s="48">
        <v>600</v>
      </c>
      <c r="AI20" s="48">
        <v>636</v>
      </c>
      <c r="AJ20" s="48">
        <v>600</v>
      </c>
      <c r="AK20" s="48">
        <v>960</v>
      </c>
      <c r="AL20" s="48">
        <v>600</v>
      </c>
      <c r="AM20" s="78">
        <v>480</v>
      </c>
      <c r="AN20" s="48">
        <v>501</v>
      </c>
      <c r="AO20" s="48">
        <v>888</v>
      </c>
      <c r="AP20" s="48">
        <v>251</v>
      </c>
      <c r="AQ20" s="48"/>
      <c r="AR20" s="48">
        <v>264</v>
      </c>
      <c r="AS20" s="48">
        <v>290</v>
      </c>
      <c r="AT20" s="48"/>
      <c r="AU20" s="48">
        <v>948</v>
      </c>
      <c r="AV20" s="48">
        <v>600</v>
      </c>
      <c r="AW20" s="48">
        <v>3500</v>
      </c>
      <c r="AX20" s="48">
        <v>624</v>
      </c>
      <c r="AY20" s="48">
        <v>1248</v>
      </c>
      <c r="AZ20" s="48">
        <v>300</v>
      </c>
      <c r="BA20" s="48">
        <v>661</v>
      </c>
      <c r="BB20" s="48">
        <v>1500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900330</v>
      </c>
      <c r="C24" s="38"/>
      <c r="D24" s="39"/>
      <c r="E24" s="48">
        <v>36607</v>
      </c>
      <c r="F24" s="48">
        <v>15820</v>
      </c>
      <c r="G24" s="48">
        <v>19398</v>
      </c>
      <c r="H24" s="48">
        <v>20250</v>
      </c>
      <c r="I24" s="48">
        <v>13000</v>
      </c>
      <c r="J24" s="48">
        <v>16150</v>
      </c>
      <c r="K24" s="48">
        <v>11519</v>
      </c>
      <c r="L24" s="48"/>
      <c r="M24" s="48">
        <v>16300</v>
      </c>
      <c r="N24" s="48">
        <v>6529</v>
      </c>
      <c r="O24" s="48">
        <v>13475</v>
      </c>
      <c r="P24" s="48">
        <v>16382</v>
      </c>
      <c r="Q24" s="48">
        <v>3300</v>
      </c>
      <c r="R24" s="48">
        <v>32969</v>
      </c>
      <c r="S24" s="48">
        <v>11708</v>
      </c>
      <c r="T24" s="48">
        <v>35000</v>
      </c>
      <c r="U24" s="48">
        <v>18465</v>
      </c>
      <c r="V24" s="48">
        <v>16198</v>
      </c>
      <c r="W24" s="48">
        <v>16512</v>
      </c>
      <c r="X24" s="48">
        <v>26325</v>
      </c>
      <c r="Y24" s="48">
        <v>35677</v>
      </c>
      <c r="Z24" s="48">
        <v>23307</v>
      </c>
      <c r="AA24" s="48">
        <v>5448</v>
      </c>
      <c r="AB24" s="48"/>
      <c r="AC24" s="48">
        <v>21815</v>
      </c>
      <c r="AD24" s="48">
        <v>16000</v>
      </c>
      <c r="AE24" s="48">
        <v>13112</v>
      </c>
      <c r="AF24" s="48">
        <v>25616</v>
      </c>
      <c r="AG24" s="48">
        <v>22986</v>
      </c>
      <c r="AH24" s="48">
        <v>15360</v>
      </c>
      <c r="AI24" s="48">
        <v>27154</v>
      </c>
      <c r="AJ24" s="48">
        <v>22100</v>
      </c>
      <c r="AK24" s="48">
        <v>4800</v>
      </c>
      <c r="AL24" s="48">
        <v>2500</v>
      </c>
      <c r="AM24" s="78">
        <v>12173</v>
      </c>
      <c r="AN24" s="48">
        <v>4606</v>
      </c>
      <c r="AO24" s="48">
        <v>20542</v>
      </c>
      <c r="AP24" s="48"/>
      <c r="AQ24" s="48">
        <v>10838</v>
      </c>
      <c r="AR24" s="48">
        <v>9011</v>
      </c>
      <c r="AS24" s="48">
        <v>4070</v>
      </c>
      <c r="AT24" s="48">
        <v>20827</v>
      </c>
      <c r="AU24" s="48">
        <v>31005</v>
      </c>
      <c r="AV24" s="48">
        <v>20442</v>
      </c>
      <c r="AW24" s="48">
        <v>50936</v>
      </c>
      <c r="AX24" s="48">
        <v>27000</v>
      </c>
      <c r="AY24" s="48">
        <v>35039</v>
      </c>
      <c r="AZ24" s="48">
        <v>29811</v>
      </c>
      <c r="BA24" s="48">
        <v>22812</v>
      </c>
      <c r="BB24" s="48">
        <v>10000</v>
      </c>
      <c r="BC24" s="48">
        <v>9436</v>
      </c>
    </row>
    <row r="25" spans="1:55" ht="15">
      <c r="A25" s="18" t="s">
        <v>76</v>
      </c>
      <c r="B25" s="37">
        <f t="shared" si="4"/>
        <v>500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>
        <v>500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27837</v>
      </c>
      <c r="C26" s="38"/>
      <c r="D26" s="39"/>
      <c r="E26" s="48">
        <v>299</v>
      </c>
      <c r="F26" s="48">
        <v>200</v>
      </c>
      <c r="G26" s="48">
        <v>190</v>
      </c>
      <c r="H26" s="48"/>
      <c r="I26" s="48"/>
      <c r="J26" s="48"/>
      <c r="K26" s="48">
        <v>260</v>
      </c>
      <c r="L26" s="48"/>
      <c r="M26" s="48"/>
      <c r="N26" s="48"/>
      <c r="O26" s="48">
        <v>65</v>
      </c>
      <c r="P26" s="48"/>
      <c r="Q26" s="48">
        <v>0</v>
      </c>
      <c r="R26" s="48">
        <v>200</v>
      </c>
      <c r="S26" s="48">
        <v>560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>
        <v>92</v>
      </c>
      <c r="AB26" s="48">
        <v>130</v>
      </c>
      <c r="AC26" s="48">
        <v>364</v>
      </c>
      <c r="AD26" s="48"/>
      <c r="AE26" s="48">
        <v>100</v>
      </c>
      <c r="AF26" s="48"/>
      <c r="AG26" s="48"/>
      <c r="AH26" s="48">
        <v>232</v>
      </c>
      <c r="AI26" s="48">
        <v>242</v>
      </c>
      <c r="AJ26" s="48">
        <v>100</v>
      </c>
      <c r="AK26" s="48">
        <v>1000</v>
      </c>
      <c r="AL26" s="48">
        <v>200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520</v>
      </c>
      <c r="AW26" s="48">
        <v>20000</v>
      </c>
      <c r="AX26" s="48">
        <v>104</v>
      </c>
      <c r="AY26" s="48">
        <v>200</v>
      </c>
      <c r="AZ26" s="48">
        <v>130</v>
      </c>
      <c r="BA26" s="48"/>
      <c r="BB26" s="48">
        <v>100</v>
      </c>
      <c r="BC26" s="48">
        <v>75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88">
        <f t="shared" si="4"/>
        <v>200</v>
      </c>
      <c r="C28" s="89"/>
      <c r="D28" s="90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>
        <v>200</v>
      </c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>B30+B31+B32+B33+B34</f>
        <v>1433988</v>
      </c>
      <c r="C29" s="33"/>
      <c r="D29" s="34"/>
      <c r="E29" s="51">
        <f aca="true" t="shared" si="5" ref="E29:AJ29">E30+E31+E32+E33+E34</f>
        <v>30860</v>
      </c>
      <c r="F29" s="51">
        <f t="shared" si="5"/>
        <v>25850</v>
      </c>
      <c r="G29" s="51">
        <f t="shared" si="5"/>
        <v>23989</v>
      </c>
      <c r="H29" s="51">
        <f t="shared" si="5"/>
        <v>23100</v>
      </c>
      <c r="I29" s="51">
        <f t="shared" si="5"/>
        <v>24337</v>
      </c>
      <c r="J29" s="51">
        <f t="shared" si="5"/>
        <v>28250</v>
      </c>
      <c r="K29" s="27">
        <f t="shared" si="5"/>
        <v>18005</v>
      </c>
      <c r="L29" s="51">
        <f t="shared" si="5"/>
        <v>18498</v>
      </c>
      <c r="M29" s="51">
        <f t="shared" si="5"/>
        <v>21250</v>
      </c>
      <c r="N29" s="51">
        <f t="shared" si="5"/>
        <v>20662</v>
      </c>
      <c r="O29" s="51">
        <f t="shared" si="5"/>
        <v>25068</v>
      </c>
      <c r="P29" s="51">
        <f t="shared" si="5"/>
        <v>22821</v>
      </c>
      <c r="Q29" s="27">
        <f t="shared" si="5"/>
        <v>17070</v>
      </c>
      <c r="R29" s="51">
        <f t="shared" si="5"/>
        <v>40809</v>
      </c>
      <c r="S29" s="51">
        <f t="shared" si="5"/>
        <v>20507</v>
      </c>
      <c r="T29" s="51">
        <f t="shared" si="5"/>
        <v>33000</v>
      </c>
      <c r="U29" s="51">
        <f t="shared" si="5"/>
        <v>22025</v>
      </c>
      <c r="V29" s="27">
        <f t="shared" si="5"/>
        <v>20001</v>
      </c>
      <c r="W29" s="51">
        <f t="shared" si="5"/>
        <v>22500</v>
      </c>
      <c r="X29" s="51">
        <f t="shared" si="5"/>
        <v>26160</v>
      </c>
      <c r="Y29" s="27">
        <f t="shared" si="5"/>
        <v>22075</v>
      </c>
      <c r="Z29" s="51">
        <f t="shared" si="5"/>
        <v>30439</v>
      </c>
      <c r="AA29" s="51">
        <f t="shared" si="5"/>
        <v>24920</v>
      </c>
      <c r="AB29" s="51">
        <f t="shared" si="5"/>
        <v>16456</v>
      </c>
      <c r="AC29" s="51">
        <f t="shared" si="5"/>
        <v>33200</v>
      </c>
      <c r="AD29" s="51">
        <f t="shared" si="5"/>
        <v>29150</v>
      </c>
      <c r="AE29" s="51">
        <f t="shared" si="5"/>
        <v>22739</v>
      </c>
      <c r="AF29" s="27">
        <f t="shared" si="5"/>
        <v>28010</v>
      </c>
      <c r="AG29" s="51">
        <f t="shared" si="5"/>
        <v>25838</v>
      </c>
      <c r="AH29" s="51">
        <f t="shared" si="5"/>
        <v>30349</v>
      </c>
      <c r="AI29" s="51">
        <f t="shared" si="5"/>
        <v>31539</v>
      </c>
      <c r="AJ29" s="27">
        <f t="shared" si="5"/>
        <v>24205</v>
      </c>
      <c r="AK29" s="51">
        <f aca="true" t="shared" si="6" ref="AK29:BC29">AK30+AK31+AK32+AK33+AK34</f>
        <v>17659</v>
      </c>
      <c r="AL29" s="51">
        <f t="shared" si="6"/>
        <v>27751</v>
      </c>
      <c r="AM29" s="79">
        <f t="shared" si="6"/>
        <v>23544</v>
      </c>
      <c r="AN29" s="51">
        <f t="shared" si="6"/>
        <v>16254</v>
      </c>
      <c r="AO29" s="51">
        <f t="shared" si="6"/>
        <v>26371</v>
      </c>
      <c r="AP29" s="51">
        <f t="shared" si="6"/>
        <v>20616</v>
      </c>
      <c r="AQ29" s="51">
        <f t="shared" si="6"/>
        <v>23557</v>
      </c>
      <c r="AR29" s="51">
        <f t="shared" si="6"/>
        <v>18200</v>
      </c>
      <c r="AS29" s="51">
        <f t="shared" si="6"/>
        <v>20560</v>
      </c>
      <c r="AT29" s="51">
        <f t="shared" si="6"/>
        <v>22037</v>
      </c>
      <c r="AU29" s="51">
        <f t="shared" si="6"/>
        <v>30908</v>
      </c>
      <c r="AV29" s="51">
        <f t="shared" si="6"/>
        <v>25652</v>
      </c>
      <c r="AW29" s="51">
        <f t="shared" si="6"/>
        <v>193087</v>
      </c>
      <c r="AX29" s="51">
        <f t="shared" si="6"/>
        <v>33910</v>
      </c>
      <c r="AY29" s="27">
        <f t="shared" si="6"/>
        <v>27734</v>
      </c>
      <c r="AZ29" s="51">
        <f t="shared" si="6"/>
        <v>23290</v>
      </c>
      <c r="BA29" s="51">
        <f t="shared" si="6"/>
        <v>35555</v>
      </c>
      <c r="BB29" s="27">
        <f t="shared" si="6"/>
        <v>24500</v>
      </c>
      <c r="BC29" s="51">
        <f t="shared" si="6"/>
        <v>19121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1084111</v>
      </c>
      <c r="C30" s="38"/>
      <c r="D30" s="39"/>
      <c r="E30" s="48">
        <v>23286</v>
      </c>
      <c r="F30" s="48">
        <v>19510</v>
      </c>
      <c r="G30" s="48">
        <v>18102</v>
      </c>
      <c r="H30" s="48">
        <v>17440</v>
      </c>
      <c r="I30" s="48">
        <v>18995</v>
      </c>
      <c r="J30" s="48">
        <v>23000</v>
      </c>
      <c r="K30" s="48">
        <v>14371</v>
      </c>
      <c r="L30" s="48">
        <v>13952</v>
      </c>
      <c r="M30" s="48">
        <v>16400</v>
      </c>
      <c r="N30" s="48">
        <v>15592</v>
      </c>
      <c r="O30" s="48">
        <v>19545</v>
      </c>
      <c r="P30" s="48">
        <v>17244</v>
      </c>
      <c r="Q30" s="48">
        <v>12760</v>
      </c>
      <c r="R30" s="48">
        <v>30795</v>
      </c>
      <c r="S30" s="48">
        <v>15475</v>
      </c>
      <c r="T30" s="48">
        <v>24800</v>
      </c>
      <c r="U30" s="48">
        <v>16619</v>
      </c>
      <c r="V30" s="48">
        <v>15093</v>
      </c>
      <c r="W30" s="48">
        <v>17516</v>
      </c>
      <c r="X30" s="48">
        <v>19740</v>
      </c>
      <c r="Y30" s="48">
        <v>16650</v>
      </c>
      <c r="Z30" s="48">
        <v>22695</v>
      </c>
      <c r="AA30" s="48">
        <v>19400</v>
      </c>
      <c r="AB30" s="48">
        <v>10844</v>
      </c>
      <c r="AC30" s="48">
        <v>25100</v>
      </c>
      <c r="AD30" s="48">
        <v>22000</v>
      </c>
      <c r="AE30" s="48">
        <v>17159</v>
      </c>
      <c r="AF30" s="48">
        <v>21836</v>
      </c>
      <c r="AG30" s="48">
        <v>19497</v>
      </c>
      <c r="AH30" s="48">
        <v>22901</v>
      </c>
      <c r="AI30" s="48">
        <v>23855</v>
      </c>
      <c r="AJ30" s="48">
        <v>18300</v>
      </c>
      <c r="AK30" s="48">
        <v>13326</v>
      </c>
      <c r="AL30" s="48">
        <v>21000</v>
      </c>
      <c r="AM30" s="78">
        <v>18332</v>
      </c>
      <c r="AN30" s="48">
        <v>12589</v>
      </c>
      <c r="AO30" s="48">
        <v>19945</v>
      </c>
      <c r="AP30" s="48">
        <v>14347</v>
      </c>
      <c r="AQ30" s="48">
        <v>17777</v>
      </c>
      <c r="AR30" s="48">
        <v>13710</v>
      </c>
      <c r="AS30" s="48">
        <v>16000</v>
      </c>
      <c r="AT30" s="48">
        <v>14600</v>
      </c>
      <c r="AU30" s="48">
        <v>23323</v>
      </c>
      <c r="AV30" s="48">
        <v>19402</v>
      </c>
      <c r="AW30" s="48">
        <v>145704</v>
      </c>
      <c r="AX30" s="48">
        <v>25588</v>
      </c>
      <c r="AY30" s="48">
        <v>20834</v>
      </c>
      <c r="AZ30" s="48">
        <v>17500</v>
      </c>
      <c r="BA30" s="48">
        <v>27700</v>
      </c>
      <c r="BB30" s="48">
        <v>17500</v>
      </c>
      <c r="BC30" s="48">
        <v>14462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31262</v>
      </c>
      <c r="C31" s="38"/>
      <c r="D31" s="39"/>
      <c r="E31" s="48">
        <v>560</v>
      </c>
      <c r="F31" s="48">
        <v>470</v>
      </c>
      <c r="G31" s="48">
        <v>435</v>
      </c>
      <c r="H31" s="48">
        <v>416</v>
      </c>
      <c r="I31" s="48">
        <v>457</v>
      </c>
      <c r="J31" s="48">
        <v>450</v>
      </c>
      <c r="K31" s="48">
        <v>346</v>
      </c>
      <c r="L31" s="48">
        <v>335</v>
      </c>
      <c r="M31" s="48">
        <v>450</v>
      </c>
      <c r="N31" s="48">
        <v>375</v>
      </c>
      <c r="O31" s="48">
        <v>467</v>
      </c>
      <c r="P31" s="48">
        <v>413</v>
      </c>
      <c r="Q31" s="48">
        <v>310</v>
      </c>
      <c r="R31" s="48">
        <v>740</v>
      </c>
      <c r="S31" s="48">
        <v>372</v>
      </c>
      <c r="T31" s="48">
        <v>600</v>
      </c>
      <c r="U31" s="48">
        <v>400</v>
      </c>
      <c r="V31" s="48">
        <v>363</v>
      </c>
      <c r="W31" s="48">
        <v>421</v>
      </c>
      <c r="X31" s="48">
        <v>475</v>
      </c>
      <c r="Y31" s="48">
        <v>400</v>
      </c>
      <c r="Z31" s="48">
        <v>546</v>
      </c>
      <c r="AA31" s="48">
        <v>470</v>
      </c>
      <c r="AB31" s="48">
        <v>415</v>
      </c>
      <c r="AC31" s="48">
        <v>610</v>
      </c>
      <c r="AD31" s="48">
        <v>530</v>
      </c>
      <c r="AE31" s="48">
        <v>412</v>
      </c>
      <c r="AF31" s="48">
        <v>522</v>
      </c>
      <c r="AG31" s="48">
        <v>469</v>
      </c>
      <c r="AH31" s="48">
        <v>551</v>
      </c>
      <c r="AI31" s="48">
        <v>573</v>
      </c>
      <c r="AJ31" s="48">
        <v>440</v>
      </c>
      <c r="AK31" s="48">
        <v>320</v>
      </c>
      <c r="AL31" s="48">
        <v>500</v>
      </c>
      <c r="AM31" s="78">
        <v>441</v>
      </c>
      <c r="AN31" s="48">
        <v>265</v>
      </c>
      <c r="AO31" s="48">
        <v>4987</v>
      </c>
      <c r="AP31" s="48">
        <v>339</v>
      </c>
      <c r="AQ31" s="48">
        <v>427</v>
      </c>
      <c r="AR31" s="48">
        <v>330</v>
      </c>
      <c r="AS31" s="48">
        <v>390</v>
      </c>
      <c r="AT31" s="48">
        <v>350</v>
      </c>
      <c r="AU31" s="48">
        <v>561</v>
      </c>
      <c r="AV31" s="48">
        <v>462</v>
      </c>
      <c r="AW31" s="48">
        <v>3503</v>
      </c>
      <c r="AX31" s="48">
        <v>616</v>
      </c>
      <c r="AY31" s="48">
        <v>510</v>
      </c>
      <c r="AZ31" s="48">
        <v>450</v>
      </c>
      <c r="BA31" s="48">
        <v>670</v>
      </c>
      <c r="BB31" s="48">
        <v>1000</v>
      </c>
      <c r="BC31" s="48">
        <v>348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266352</v>
      </c>
      <c r="C32" s="38"/>
      <c r="D32" s="39"/>
      <c r="E32" s="48">
        <v>5822</v>
      </c>
      <c r="F32" s="48">
        <v>4880</v>
      </c>
      <c r="G32" s="48">
        <v>4526</v>
      </c>
      <c r="H32" s="48">
        <v>4360</v>
      </c>
      <c r="I32" s="48">
        <v>4748</v>
      </c>
      <c r="J32" s="48">
        <v>4600</v>
      </c>
      <c r="K32" s="48">
        <v>2553</v>
      </c>
      <c r="L32" s="48">
        <v>3488</v>
      </c>
      <c r="M32" s="48">
        <v>4200</v>
      </c>
      <c r="N32" s="48">
        <v>3898</v>
      </c>
      <c r="O32" s="48">
        <v>4855</v>
      </c>
      <c r="P32" s="48">
        <v>4286</v>
      </c>
      <c r="Q32" s="48">
        <v>3375</v>
      </c>
      <c r="R32" s="48">
        <v>7699</v>
      </c>
      <c r="S32" s="48">
        <v>3869</v>
      </c>
      <c r="T32" s="48">
        <v>6200</v>
      </c>
      <c r="U32" s="48">
        <v>4155</v>
      </c>
      <c r="V32" s="48">
        <v>3773</v>
      </c>
      <c r="W32" s="48">
        <v>4383</v>
      </c>
      <c r="X32" s="48">
        <v>4935</v>
      </c>
      <c r="Y32" s="48">
        <v>4165</v>
      </c>
      <c r="Z32" s="48">
        <v>5674</v>
      </c>
      <c r="AA32" s="48">
        <v>4850</v>
      </c>
      <c r="AB32" s="48">
        <v>4315</v>
      </c>
      <c r="AC32" s="48">
        <v>6270</v>
      </c>
      <c r="AD32" s="48">
        <v>5500</v>
      </c>
      <c r="AE32" s="48">
        <v>4290</v>
      </c>
      <c r="AF32" s="48">
        <v>5428</v>
      </c>
      <c r="AG32" s="48">
        <v>4874</v>
      </c>
      <c r="AH32" s="48">
        <v>5725</v>
      </c>
      <c r="AI32" s="48">
        <v>5964</v>
      </c>
      <c r="AJ32" s="48">
        <v>4580</v>
      </c>
      <c r="AK32" s="48">
        <v>3331</v>
      </c>
      <c r="AL32" s="48">
        <v>5200</v>
      </c>
      <c r="AM32" s="78">
        <v>4583</v>
      </c>
      <c r="AN32" s="48">
        <v>2869</v>
      </c>
      <c r="AO32" s="48">
        <v>480</v>
      </c>
      <c r="AP32" s="48">
        <v>3524</v>
      </c>
      <c r="AQ32" s="48">
        <v>4444</v>
      </c>
      <c r="AR32" s="48">
        <v>3420</v>
      </c>
      <c r="AS32" s="48">
        <v>4000</v>
      </c>
      <c r="AT32" s="48">
        <v>3637</v>
      </c>
      <c r="AU32" s="48">
        <v>5831</v>
      </c>
      <c r="AV32" s="48">
        <v>4803</v>
      </c>
      <c r="AW32" s="48">
        <v>36426</v>
      </c>
      <c r="AX32" s="48">
        <v>6398</v>
      </c>
      <c r="AY32" s="48">
        <v>5300</v>
      </c>
      <c r="AZ32" s="48">
        <v>4350</v>
      </c>
      <c r="BA32" s="48">
        <v>6900</v>
      </c>
      <c r="BB32" s="48">
        <v>5000</v>
      </c>
      <c r="BC32" s="48">
        <v>3616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11211</v>
      </c>
      <c r="C33" s="38"/>
      <c r="D33" s="39"/>
      <c r="E33" s="48">
        <v>240</v>
      </c>
      <c r="F33" s="48">
        <v>200</v>
      </c>
      <c r="G33" s="48">
        <v>186</v>
      </c>
      <c r="H33" s="48">
        <v>178</v>
      </c>
      <c r="I33" s="48">
        <v>137</v>
      </c>
      <c r="J33" s="48">
        <v>200</v>
      </c>
      <c r="K33" s="48">
        <v>148</v>
      </c>
      <c r="L33" s="48">
        <v>154</v>
      </c>
      <c r="M33" s="48">
        <v>200</v>
      </c>
      <c r="N33" s="48">
        <v>160</v>
      </c>
      <c r="O33" s="48">
        <v>201</v>
      </c>
      <c r="P33" s="48">
        <v>177</v>
      </c>
      <c r="Q33" s="48">
        <v>100</v>
      </c>
      <c r="R33" s="48">
        <v>317</v>
      </c>
      <c r="S33" s="48">
        <v>159</v>
      </c>
      <c r="T33" s="48">
        <v>300</v>
      </c>
      <c r="U33" s="48">
        <v>171</v>
      </c>
      <c r="V33" s="48">
        <v>155</v>
      </c>
      <c r="W33" s="48">
        <v>180</v>
      </c>
      <c r="X33" s="48">
        <v>203</v>
      </c>
      <c r="Y33" s="48">
        <v>175</v>
      </c>
      <c r="Z33" s="48">
        <v>597</v>
      </c>
      <c r="AA33" s="48">
        <v>200</v>
      </c>
      <c r="AB33" s="48">
        <v>177</v>
      </c>
      <c r="AC33" s="48">
        <v>190</v>
      </c>
      <c r="AD33" s="48">
        <v>220</v>
      </c>
      <c r="AE33" s="48">
        <v>177</v>
      </c>
      <c r="AF33" s="48">
        <v>224</v>
      </c>
      <c r="AG33" s="48">
        <v>201</v>
      </c>
      <c r="AH33" s="48">
        <v>236</v>
      </c>
      <c r="AI33" s="48">
        <v>172</v>
      </c>
      <c r="AJ33" s="48">
        <v>135</v>
      </c>
      <c r="AK33" s="48">
        <v>137</v>
      </c>
      <c r="AL33" s="48">
        <v>200</v>
      </c>
      <c r="AM33" s="78">
        <v>188</v>
      </c>
      <c r="AN33" s="48">
        <v>80</v>
      </c>
      <c r="AO33" s="48">
        <v>144</v>
      </c>
      <c r="AP33" s="48">
        <v>148</v>
      </c>
      <c r="AQ33" s="48">
        <v>183</v>
      </c>
      <c r="AR33" s="48">
        <v>140</v>
      </c>
      <c r="AS33" s="48">
        <v>170</v>
      </c>
      <c r="AT33" s="48">
        <v>150</v>
      </c>
      <c r="AU33" s="48">
        <v>240</v>
      </c>
      <c r="AV33" s="48">
        <v>200</v>
      </c>
      <c r="AW33" s="48">
        <v>1499</v>
      </c>
      <c r="AX33" s="48">
        <v>263</v>
      </c>
      <c r="AY33" s="48">
        <v>220</v>
      </c>
      <c r="AZ33" s="48">
        <v>190</v>
      </c>
      <c r="BA33" s="48">
        <v>285</v>
      </c>
      <c r="BB33" s="48">
        <v>200</v>
      </c>
      <c r="BC33" s="48">
        <v>104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41052</v>
      </c>
      <c r="C34" s="38"/>
      <c r="D34" s="39"/>
      <c r="E34" s="48">
        <v>952</v>
      </c>
      <c r="F34" s="48">
        <v>790</v>
      </c>
      <c r="G34" s="48">
        <v>740</v>
      </c>
      <c r="H34" s="48">
        <v>706</v>
      </c>
      <c r="I34" s="48"/>
      <c r="J34" s="48"/>
      <c r="K34" s="48">
        <v>587</v>
      </c>
      <c r="L34" s="48">
        <v>569</v>
      </c>
      <c r="M34" s="48"/>
      <c r="N34" s="48">
        <v>637</v>
      </c>
      <c r="O34" s="48"/>
      <c r="P34" s="48">
        <v>701</v>
      </c>
      <c r="Q34" s="48">
        <v>525</v>
      </c>
      <c r="R34" s="48">
        <v>1258</v>
      </c>
      <c r="S34" s="48">
        <v>632</v>
      </c>
      <c r="T34" s="48">
        <v>1100</v>
      </c>
      <c r="U34" s="48">
        <v>680</v>
      </c>
      <c r="V34" s="48">
        <v>617</v>
      </c>
      <c r="W34" s="48"/>
      <c r="X34" s="48">
        <v>807</v>
      </c>
      <c r="Y34" s="48">
        <v>685</v>
      </c>
      <c r="Z34" s="48">
        <v>927</v>
      </c>
      <c r="AA34" s="48"/>
      <c r="AB34" s="48">
        <v>705</v>
      </c>
      <c r="AC34" s="48">
        <v>1030</v>
      </c>
      <c r="AD34" s="48">
        <v>900</v>
      </c>
      <c r="AE34" s="48">
        <v>701</v>
      </c>
      <c r="AF34" s="48"/>
      <c r="AG34" s="48">
        <v>797</v>
      </c>
      <c r="AH34" s="48">
        <v>936</v>
      </c>
      <c r="AI34" s="48">
        <v>975</v>
      </c>
      <c r="AJ34" s="48">
        <v>750</v>
      </c>
      <c r="AK34" s="48">
        <v>545</v>
      </c>
      <c r="AL34" s="48">
        <v>851</v>
      </c>
      <c r="AM34" s="78"/>
      <c r="AN34" s="48">
        <v>451</v>
      </c>
      <c r="AO34" s="48">
        <v>815</v>
      </c>
      <c r="AP34" s="48">
        <v>2258</v>
      </c>
      <c r="AQ34" s="48">
        <v>726</v>
      </c>
      <c r="AR34" s="48">
        <v>600</v>
      </c>
      <c r="AS34" s="48"/>
      <c r="AT34" s="48">
        <v>3300</v>
      </c>
      <c r="AU34" s="48">
        <v>953</v>
      </c>
      <c r="AV34" s="48">
        <v>785</v>
      </c>
      <c r="AW34" s="48">
        <v>5955</v>
      </c>
      <c r="AX34" s="48">
        <v>1045</v>
      </c>
      <c r="AY34" s="48">
        <v>870</v>
      </c>
      <c r="AZ34" s="48">
        <v>800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1992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1756</v>
      </c>
      <c r="J39" s="85">
        <f t="shared" si="7"/>
        <v>655</v>
      </c>
      <c r="K39" s="85">
        <f t="shared" si="7"/>
        <v>670</v>
      </c>
      <c r="L39" s="85">
        <f t="shared" si="7"/>
        <v>1500</v>
      </c>
      <c r="M39" s="85">
        <f t="shared" si="7"/>
        <v>0</v>
      </c>
      <c r="N39" s="85">
        <f t="shared" si="7"/>
        <v>0</v>
      </c>
      <c r="O39" s="85">
        <f t="shared" si="7"/>
        <v>1129</v>
      </c>
      <c r="P39" s="85">
        <f t="shared" si="7"/>
        <v>6170</v>
      </c>
      <c r="Q39" s="85">
        <f t="shared" si="7"/>
        <v>0</v>
      </c>
      <c r="R39" s="85">
        <f t="shared" si="7"/>
        <v>1000</v>
      </c>
      <c r="S39" s="85">
        <f t="shared" si="7"/>
        <v>1281</v>
      </c>
      <c r="T39" s="85">
        <f t="shared" si="7"/>
        <v>1000</v>
      </c>
      <c r="U39" s="85">
        <f t="shared" si="7"/>
        <v>0</v>
      </c>
      <c r="V39" s="85">
        <f t="shared" si="7"/>
        <v>0</v>
      </c>
      <c r="W39" s="85">
        <f t="shared" si="7"/>
        <v>2389</v>
      </c>
      <c r="X39" s="85">
        <f t="shared" si="7"/>
        <v>1414</v>
      </c>
      <c r="Y39" s="85">
        <f t="shared" si="7"/>
        <v>5034</v>
      </c>
      <c r="Z39" s="85">
        <f t="shared" si="7"/>
        <v>1804</v>
      </c>
      <c r="AA39" s="85">
        <f t="shared" si="7"/>
        <v>8449</v>
      </c>
      <c r="AB39" s="85">
        <f t="shared" si="7"/>
        <v>1430</v>
      </c>
      <c r="AC39" s="85">
        <f t="shared" si="7"/>
        <v>12580</v>
      </c>
      <c r="AD39" s="85">
        <f t="shared" si="7"/>
        <v>0</v>
      </c>
      <c r="AE39" s="85">
        <f t="shared" si="7"/>
        <v>477</v>
      </c>
      <c r="AF39" s="85">
        <f t="shared" si="7"/>
        <v>19390</v>
      </c>
      <c r="AG39" s="85">
        <f t="shared" si="7"/>
        <v>709</v>
      </c>
      <c r="AH39" s="85">
        <f t="shared" si="7"/>
        <v>8738</v>
      </c>
      <c r="AI39" s="85">
        <f t="shared" si="7"/>
        <v>4261</v>
      </c>
      <c r="AJ39" s="85">
        <f t="shared" si="7"/>
        <v>5180</v>
      </c>
      <c r="AK39" s="85">
        <f aca="true" t="shared" si="8" ref="AK39:BC39">AK19-AK36</f>
        <v>0</v>
      </c>
      <c r="AL39" s="85">
        <f t="shared" si="8"/>
        <v>10000</v>
      </c>
      <c r="AM39" s="85">
        <f t="shared" si="8"/>
        <v>860</v>
      </c>
      <c r="AN39" s="85">
        <f t="shared" si="8"/>
        <v>0</v>
      </c>
      <c r="AO39" s="85">
        <f t="shared" si="8"/>
        <v>1366</v>
      </c>
      <c r="AP39" s="85">
        <f t="shared" si="8"/>
        <v>1757</v>
      </c>
      <c r="AQ39" s="85">
        <f t="shared" si="8"/>
        <v>1273</v>
      </c>
      <c r="AR39" s="85">
        <f t="shared" si="8"/>
        <v>706</v>
      </c>
      <c r="AS39" s="85">
        <f t="shared" si="8"/>
        <v>0</v>
      </c>
      <c r="AT39" s="85">
        <f t="shared" si="8"/>
        <v>0</v>
      </c>
      <c r="AU39" s="85">
        <f t="shared" si="8"/>
        <v>2825</v>
      </c>
      <c r="AV39" s="85">
        <f t="shared" si="8"/>
        <v>1360</v>
      </c>
      <c r="AW39" s="85">
        <f t="shared" si="8"/>
        <v>31000</v>
      </c>
      <c r="AX39" s="85">
        <f t="shared" si="8"/>
        <v>7600</v>
      </c>
      <c r="AY39" s="85">
        <f t="shared" si="8"/>
        <v>2600</v>
      </c>
      <c r="AZ39" s="85">
        <f t="shared" si="8"/>
        <v>3300</v>
      </c>
      <c r="BA39" s="85">
        <f t="shared" si="8"/>
        <v>12500</v>
      </c>
      <c r="BB39" s="85">
        <f t="shared" si="8"/>
        <v>0</v>
      </c>
      <c r="BC39" s="85">
        <f t="shared" si="8"/>
        <v>1000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829</v>
      </c>
      <c r="H40" s="85">
        <f t="shared" si="9"/>
        <v>1235</v>
      </c>
      <c r="I40" s="85">
        <f t="shared" si="9"/>
        <v>1515</v>
      </c>
      <c r="J40" s="85">
        <f t="shared" si="9"/>
        <v>480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314</v>
      </c>
      <c r="O40" s="85">
        <f t="shared" si="9"/>
        <v>454</v>
      </c>
      <c r="P40" s="85">
        <f t="shared" si="9"/>
        <v>578</v>
      </c>
      <c r="Q40" s="85">
        <f t="shared" si="9"/>
        <v>1650</v>
      </c>
      <c r="R40" s="85">
        <f t="shared" si="9"/>
        <v>680</v>
      </c>
      <c r="S40" s="85">
        <f t="shared" si="9"/>
        <v>480</v>
      </c>
      <c r="T40" s="85">
        <f t="shared" si="9"/>
        <v>700</v>
      </c>
      <c r="U40" s="85">
        <f t="shared" si="9"/>
        <v>1200</v>
      </c>
      <c r="V40" s="85">
        <f t="shared" si="9"/>
        <v>400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0</v>
      </c>
      <c r="AE40" s="85">
        <f t="shared" si="9"/>
        <v>624</v>
      </c>
      <c r="AF40" s="85">
        <f t="shared" si="9"/>
        <v>600</v>
      </c>
      <c r="AG40" s="85">
        <f t="shared" si="9"/>
        <v>960</v>
      </c>
      <c r="AH40" s="85">
        <f t="shared" si="9"/>
        <v>600</v>
      </c>
      <c r="AI40" s="85">
        <f t="shared" si="9"/>
        <v>636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501</v>
      </c>
      <c r="AO40" s="85">
        <f t="shared" si="10"/>
        <v>888</v>
      </c>
      <c r="AP40" s="85">
        <f t="shared" si="10"/>
        <v>251</v>
      </c>
      <c r="AQ40" s="85">
        <f t="shared" si="10"/>
        <v>0</v>
      </c>
      <c r="AR40" s="85">
        <f t="shared" si="10"/>
        <v>264</v>
      </c>
      <c r="AS40" s="85">
        <f t="shared" si="10"/>
        <v>290</v>
      </c>
      <c r="AT40" s="85">
        <f t="shared" si="10"/>
        <v>0</v>
      </c>
      <c r="AU40" s="85">
        <f t="shared" si="10"/>
        <v>948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300</v>
      </c>
      <c r="BA40" s="85">
        <f t="shared" si="10"/>
        <v>661</v>
      </c>
      <c r="BB40" s="85">
        <f t="shared" si="10"/>
        <v>1500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D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179</v>
      </c>
      <c r="Q9" s="71"/>
      <c r="AE9" s="93"/>
      <c r="AF9" s="3"/>
      <c r="AG9" s="93"/>
      <c r="AH9" s="93"/>
      <c r="AY9" s="70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67" t="s">
        <v>29</v>
      </c>
      <c r="F11" s="67" t="s">
        <v>29</v>
      </c>
      <c r="G11" s="6" t="s">
        <v>30</v>
      </c>
      <c r="H11" s="6" t="s">
        <v>30</v>
      </c>
      <c r="I11" s="6" t="s">
        <v>29</v>
      </c>
      <c r="J11" s="67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7" t="s">
        <v>29</v>
      </c>
      <c r="P11" s="67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7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96" t="s">
        <v>29</v>
      </c>
      <c r="AF11" s="97" t="s">
        <v>29</v>
      </c>
      <c r="AG11" s="96" t="s">
        <v>29</v>
      </c>
      <c r="AH11" s="96" t="s">
        <v>29</v>
      </c>
      <c r="AI11" s="67" t="s">
        <v>29</v>
      </c>
      <c r="AJ11" s="6" t="s">
        <v>29</v>
      </c>
      <c r="AK11" s="67" t="s">
        <v>30</v>
      </c>
      <c r="AL11" s="6" t="s">
        <v>29</v>
      </c>
      <c r="AM11" s="6" t="s">
        <v>29</v>
      </c>
      <c r="AN11" s="6" t="s">
        <v>30</v>
      </c>
      <c r="AO11" s="67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302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68" t="s">
        <v>27</v>
      </c>
      <c r="F12" s="68" t="s">
        <v>28</v>
      </c>
      <c r="G12" s="8" t="s">
        <v>31</v>
      </c>
      <c r="H12" s="8" t="s">
        <v>32</v>
      </c>
      <c r="I12" s="8" t="s">
        <v>33</v>
      </c>
      <c r="J12" s="6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68" t="s">
        <v>39</v>
      </c>
      <c r="P12" s="6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6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68" t="s">
        <v>55</v>
      </c>
      <c r="AF12" s="7" t="s">
        <v>56</v>
      </c>
      <c r="AG12" s="68" t="s">
        <v>57</v>
      </c>
      <c r="AH12" s="68" t="s">
        <v>58</v>
      </c>
      <c r="AI12" s="68" t="s">
        <v>59</v>
      </c>
      <c r="AJ12" s="7" t="s">
        <v>60</v>
      </c>
      <c r="AK12" s="68" t="s">
        <v>61</v>
      </c>
      <c r="AL12" s="7" t="s">
        <v>62</v>
      </c>
      <c r="AM12" s="7" t="s">
        <v>63</v>
      </c>
      <c r="AN12" s="7" t="s">
        <v>64</v>
      </c>
      <c r="AO12" s="68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303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6374389</v>
      </c>
      <c r="C13" s="33"/>
      <c r="D13" s="34"/>
      <c r="E13" s="74">
        <f aca="true" t="shared" si="0" ref="E13:AJ13">E14+E29</f>
        <v>109889</v>
      </c>
      <c r="F13" s="74">
        <f t="shared" si="0"/>
        <v>138295</v>
      </c>
      <c r="G13" s="74">
        <f t="shared" si="0"/>
        <v>109512</v>
      </c>
      <c r="H13" s="74">
        <f t="shared" si="0"/>
        <v>92952</v>
      </c>
      <c r="I13" s="35">
        <f t="shared" si="0"/>
        <v>126944</v>
      </c>
      <c r="J13" s="74">
        <f t="shared" si="0"/>
        <v>81000</v>
      </c>
      <c r="K13" s="35">
        <f t="shared" si="0"/>
        <v>102800</v>
      </c>
      <c r="L13" s="35">
        <f t="shared" si="0"/>
        <v>103080</v>
      </c>
      <c r="M13" s="35">
        <f t="shared" si="0"/>
        <v>121743</v>
      </c>
      <c r="N13" s="74">
        <f t="shared" si="0"/>
        <v>109006</v>
      </c>
      <c r="O13" s="74">
        <f t="shared" si="0"/>
        <v>158000</v>
      </c>
      <c r="P13" s="74">
        <f t="shared" si="0"/>
        <v>116000</v>
      </c>
      <c r="Q13" s="35">
        <f t="shared" si="0"/>
        <v>94450</v>
      </c>
      <c r="R13" s="35">
        <f t="shared" si="0"/>
        <v>169207</v>
      </c>
      <c r="S13" s="35">
        <f t="shared" si="0"/>
        <v>102071</v>
      </c>
      <c r="T13" s="35">
        <f t="shared" si="0"/>
        <v>108831</v>
      </c>
      <c r="U13" s="35">
        <f t="shared" si="0"/>
        <v>104573</v>
      </c>
      <c r="V13" s="35">
        <f t="shared" si="0"/>
        <v>89041</v>
      </c>
      <c r="W13" s="35">
        <f t="shared" si="0"/>
        <v>101160</v>
      </c>
      <c r="X13" s="35">
        <f t="shared" si="0"/>
        <v>135900</v>
      </c>
      <c r="Y13" s="35">
        <f t="shared" si="0"/>
        <v>98310</v>
      </c>
      <c r="Z13" s="35">
        <f t="shared" si="0"/>
        <v>147490</v>
      </c>
      <c r="AA13" s="74">
        <f t="shared" si="0"/>
        <v>113080</v>
      </c>
      <c r="AB13" s="35">
        <f t="shared" si="0"/>
        <v>108645</v>
      </c>
      <c r="AC13" s="35">
        <f t="shared" si="0"/>
        <v>138384</v>
      </c>
      <c r="AD13" s="35">
        <f t="shared" si="0"/>
        <v>125000</v>
      </c>
      <c r="AE13" s="74">
        <f t="shared" si="0"/>
        <v>107551</v>
      </c>
      <c r="AF13" s="35">
        <f t="shared" si="0"/>
        <v>110147</v>
      </c>
      <c r="AG13" s="74">
        <f t="shared" si="0"/>
        <v>109691</v>
      </c>
      <c r="AH13" s="74">
        <f t="shared" si="0"/>
        <v>123112</v>
      </c>
      <c r="AI13" s="35">
        <f t="shared" si="0"/>
        <v>137900</v>
      </c>
      <c r="AJ13" s="35">
        <f t="shared" si="0"/>
        <v>103630</v>
      </c>
      <c r="AK13" s="74">
        <f aca="true" t="shared" si="1" ref="AK13:BC13">AK14+AK29</f>
        <v>105174</v>
      </c>
      <c r="AL13" s="35">
        <f t="shared" si="1"/>
        <v>126000</v>
      </c>
      <c r="AM13" s="76">
        <f t="shared" si="1"/>
        <v>139630</v>
      </c>
      <c r="AN13" s="35">
        <f t="shared" si="1"/>
        <v>89996</v>
      </c>
      <c r="AO13" s="74">
        <f t="shared" si="1"/>
        <v>109653</v>
      </c>
      <c r="AP13" s="35">
        <f t="shared" si="1"/>
        <v>98965</v>
      </c>
      <c r="AQ13" s="35">
        <f t="shared" si="1"/>
        <v>141788</v>
      </c>
      <c r="AR13" s="35">
        <f t="shared" si="1"/>
        <v>99770</v>
      </c>
      <c r="AS13" s="35">
        <f t="shared" si="1"/>
        <v>67500</v>
      </c>
      <c r="AT13" s="35">
        <f t="shared" si="1"/>
        <v>93610</v>
      </c>
      <c r="AU13" s="35">
        <f t="shared" si="1"/>
        <v>117981</v>
      </c>
      <c r="AV13" s="35">
        <f t="shared" si="1"/>
        <v>115372</v>
      </c>
      <c r="AW13" s="35">
        <f t="shared" si="1"/>
        <v>659939</v>
      </c>
      <c r="AX13" s="35">
        <f t="shared" si="1"/>
        <v>129286</v>
      </c>
      <c r="AY13" s="35">
        <f t="shared" si="1"/>
        <v>150379</v>
      </c>
      <c r="AZ13" s="35">
        <f t="shared" si="1"/>
        <v>108370</v>
      </c>
      <c r="BA13" s="35">
        <f t="shared" si="1"/>
        <v>119582</v>
      </c>
      <c r="BB13" s="35">
        <f t="shared" si="1"/>
        <v>115000</v>
      </c>
      <c r="BC13" s="35">
        <f t="shared" si="1"/>
        <v>89000</v>
      </c>
    </row>
    <row r="14" spans="1:55" ht="15.75">
      <c r="A14" s="15" t="s">
        <v>3</v>
      </c>
      <c r="B14" s="36">
        <f>B15+B16+B17+B18+B19+B20+B21+B22+B24+B25+B26+B27+B28</f>
        <v>4978801</v>
      </c>
      <c r="C14" s="33"/>
      <c r="D14" s="34"/>
      <c r="E14" s="51">
        <f aca="true" t="shared" si="2" ref="E14:AJ14">E15+E16+E17+E18+E19+E20+E21+E22+E24+E25+E26+E27+E28</f>
        <v>85760</v>
      </c>
      <c r="F14" s="51">
        <f t="shared" si="2"/>
        <v>108375</v>
      </c>
      <c r="G14" s="51">
        <f t="shared" si="2"/>
        <v>87916</v>
      </c>
      <c r="H14" s="51">
        <f t="shared" si="2"/>
        <v>72968</v>
      </c>
      <c r="I14" s="27">
        <f t="shared" si="2"/>
        <v>99565</v>
      </c>
      <c r="J14" s="51">
        <f t="shared" si="2"/>
        <v>63620</v>
      </c>
      <c r="K14" s="27">
        <f t="shared" si="2"/>
        <v>80147</v>
      </c>
      <c r="L14" s="27">
        <f t="shared" si="2"/>
        <v>79925</v>
      </c>
      <c r="M14" s="27">
        <f t="shared" si="2"/>
        <v>96088</v>
      </c>
      <c r="N14" s="51">
        <f t="shared" si="2"/>
        <v>85073</v>
      </c>
      <c r="O14" s="51">
        <f t="shared" si="2"/>
        <v>124759</v>
      </c>
      <c r="P14" s="51">
        <f t="shared" si="2"/>
        <v>90773</v>
      </c>
      <c r="Q14" s="51">
        <f t="shared" si="2"/>
        <v>77930</v>
      </c>
      <c r="R14" s="27">
        <f t="shared" si="2"/>
        <v>131848</v>
      </c>
      <c r="S14" s="27">
        <f t="shared" si="2"/>
        <v>80266</v>
      </c>
      <c r="T14" s="27">
        <f t="shared" si="2"/>
        <v>85331</v>
      </c>
      <c r="U14" s="27">
        <f t="shared" si="2"/>
        <v>80850</v>
      </c>
      <c r="V14" s="27">
        <f t="shared" si="2"/>
        <v>66786</v>
      </c>
      <c r="W14" s="27">
        <f t="shared" si="2"/>
        <v>78900</v>
      </c>
      <c r="X14" s="27">
        <f t="shared" si="2"/>
        <v>104003</v>
      </c>
      <c r="Y14" s="27">
        <f t="shared" si="2"/>
        <v>67760</v>
      </c>
      <c r="Z14" s="27">
        <f t="shared" si="2"/>
        <v>114346</v>
      </c>
      <c r="AA14" s="51">
        <f t="shared" si="2"/>
        <v>92010</v>
      </c>
      <c r="AB14" s="27">
        <f t="shared" si="2"/>
        <v>87136</v>
      </c>
      <c r="AC14" s="27">
        <f t="shared" si="2"/>
        <v>107849</v>
      </c>
      <c r="AD14" s="27">
        <f t="shared" si="2"/>
        <v>98140</v>
      </c>
      <c r="AE14" s="51">
        <f t="shared" si="2"/>
        <v>84426</v>
      </c>
      <c r="AF14" s="27">
        <f t="shared" si="2"/>
        <v>87261</v>
      </c>
      <c r="AG14" s="51">
        <f t="shared" si="2"/>
        <v>85939</v>
      </c>
      <c r="AH14" s="51">
        <f t="shared" si="2"/>
        <v>96315</v>
      </c>
      <c r="AI14" s="27">
        <f t="shared" si="2"/>
        <v>108225</v>
      </c>
      <c r="AJ14" s="27">
        <f t="shared" si="2"/>
        <v>80888</v>
      </c>
      <c r="AK14" s="51">
        <f aca="true" t="shared" si="3" ref="AK14:BC14">AK15+AK16+AK17+AK18+AK19+AK20+AK21+AK22+AK24+AK25+AK26+AK27+AK28</f>
        <v>82937</v>
      </c>
      <c r="AL14" s="27">
        <f t="shared" si="3"/>
        <v>99200</v>
      </c>
      <c r="AM14" s="77">
        <f t="shared" si="3"/>
        <v>109191</v>
      </c>
      <c r="AN14" s="27">
        <f t="shared" si="3"/>
        <v>70950</v>
      </c>
      <c r="AO14" s="51">
        <f t="shared" si="3"/>
        <v>85172</v>
      </c>
      <c r="AP14" s="27">
        <f t="shared" si="3"/>
        <v>76105</v>
      </c>
      <c r="AQ14" s="27">
        <f t="shared" si="3"/>
        <v>111144</v>
      </c>
      <c r="AR14" s="27">
        <f t="shared" si="3"/>
        <v>78430</v>
      </c>
      <c r="AS14" s="27">
        <f t="shared" si="3"/>
        <v>52950</v>
      </c>
      <c r="AT14" s="27">
        <f t="shared" si="3"/>
        <v>73440</v>
      </c>
      <c r="AU14" s="27">
        <f t="shared" si="3"/>
        <v>92224</v>
      </c>
      <c r="AV14" s="27">
        <f t="shared" si="3"/>
        <v>89172</v>
      </c>
      <c r="AW14" s="27">
        <f t="shared" si="3"/>
        <v>519500</v>
      </c>
      <c r="AX14" s="27">
        <f t="shared" si="3"/>
        <v>101350</v>
      </c>
      <c r="AY14" s="27">
        <f t="shared" si="3"/>
        <v>110999</v>
      </c>
      <c r="AZ14" s="27">
        <f t="shared" si="3"/>
        <v>80200</v>
      </c>
      <c r="BA14" s="27">
        <f t="shared" si="3"/>
        <v>93778</v>
      </c>
      <c r="BB14" s="27">
        <f t="shared" si="3"/>
        <v>91000</v>
      </c>
      <c r="BC14" s="27">
        <f t="shared" si="3"/>
        <v>69881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3218013</v>
      </c>
      <c r="C15" s="38"/>
      <c r="D15" s="39"/>
      <c r="E15" s="48">
        <v>53640</v>
      </c>
      <c r="F15" s="48">
        <v>59579</v>
      </c>
      <c r="G15" s="48">
        <v>53200</v>
      </c>
      <c r="H15" s="48">
        <v>51003</v>
      </c>
      <c r="I15" s="48">
        <v>58982</v>
      </c>
      <c r="J15" s="48">
        <v>49613</v>
      </c>
      <c r="K15" s="48">
        <v>59067</v>
      </c>
      <c r="L15" s="48">
        <v>49935</v>
      </c>
      <c r="M15" s="48">
        <v>61488</v>
      </c>
      <c r="N15" s="48">
        <v>52628</v>
      </c>
      <c r="O15" s="48">
        <v>63460</v>
      </c>
      <c r="P15" s="48">
        <v>53367</v>
      </c>
      <c r="Q15" s="48">
        <v>49600</v>
      </c>
      <c r="R15" s="48">
        <v>83100</v>
      </c>
      <c r="S15" s="48">
        <v>47019</v>
      </c>
      <c r="T15" s="48">
        <v>64731</v>
      </c>
      <c r="U15" s="48">
        <v>56197</v>
      </c>
      <c r="V15" s="48">
        <v>56304</v>
      </c>
      <c r="W15" s="48">
        <v>48249</v>
      </c>
      <c r="X15" s="48">
        <v>64503</v>
      </c>
      <c r="Y15" s="48">
        <v>51766</v>
      </c>
      <c r="Z15" s="48">
        <v>56218</v>
      </c>
      <c r="AA15" s="48">
        <v>61730</v>
      </c>
      <c r="AB15" s="48">
        <v>51169</v>
      </c>
      <c r="AC15" s="48">
        <v>61489</v>
      </c>
      <c r="AD15" s="48">
        <v>84116</v>
      </c>
      <c r="AE15" s="48">
        <v>54500</v>
      </c>
      <c r="AF15" s="48">
        <v>59219</v>
      </c>
      <c r="AG15" s="48">
        <v>53266</v>
      </c>
      <c r="AH15" s="48">
        <v>66990</v>
      </c>
      <c r="AI15" s="48">
        <v>68073</v>
      </c>
      <c r="AJ15" s="48">
        <v>48000</v>
      </c>
      <c r="AK15" s="48">
        <v>42524</v>
      </c>
      <c r="AL15" s="48">
        <v>65100</v>
      </c>
      <c r="AM15" s="78">
        <v>60000</v>
      </c>
      <c r="AN15" s="48">
        <v>39000</v>
      </c>
      <c r="AO15" s="48">
        <v>83100</v>
      </c>
      <c r="AP15" s="48">
        <v>50194</v>
      </c>
      <c r="AQ15" s="48">
        <v>65832</v>
      </c>
      <c r="AR15" s="91">
        <v>44535</v>
      </c>
      <c r="AS15" s="48">
        <v>43300</v>
      </c>
      <c r="AT15" s="48">
        <v>45820</v>
      </c>
      <c r="AU15" s="48">
        <v>63429</v>
      </c>
      <c r="AV15" s="48">
        <v>62437</v>
      </c>
      <c r="AW15" s="48">
        <v>340000</v>
      </c>
      <c r="AX15" s="48">
        <v>64022</v>
      </c>
      <c r="AY15" s="48">
        <v>63343</v>
      </c>
      <c r="AZ15" s="48">
        <v>59500</v>
      </c>
      <c r="BA15" s="48">
        <v>58000</v>
      </c>
      <c r="BB15" s="48">
        <v>70100</v>
      </c>
      <c r="BC15" s="48">
        <v>45576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146647</v>
      </c>
      <c r="C17" s="38"/>
      <c r="D17" s="39"/>
      <c r="E17" s="48">
        <v>2688</v>
      </c>
      <c r="F17" s="48">
        <v>3264</v>
      </c>
      <c r="G17" s="48">
        <v>1798</v>
      </c>
      <c r="H17" s="48">
        <v>2519</v>
      </c>
      <c r="I17" s="48">
        <v>3200</v>
      </c>
      <c r="J17" s="48">
        <v>3174</v>
      </c>
      <c r="K17" s="48">
        <v>2598</v>
      </c>
      <c r="L17" s="48">
        <v>1100</v>
      </c>
      <c r="M17" s="48">
        <v>2500</v>
      </c>
      <c r="N17" s="48">
        <v>3078</v>
      </c>
      <c r="O17" s="48">
        <v>2208</v>
      </c>
      <c r="P17" s="48">
        <v>1597</v>
      </c>
      <c r="Q17" s="48">
        <v>2300</v>
      </c>
      <c r="R17" s="48">
        <v>3800</v>
      </c>
      <c r="S17" s="48">
        <v>1152</v>
      </c>
      <c r="T17" s="48">
        <v>3200</v>
      </c>
      <c r="U17" s="48">
        <v>2592</v>
      </c>
      <c r="V17" s="48">
        <v>2592</v>
      </c>
      <c r="W17" s="48">
        <v>2598</v>
      </c>
      <c r="X17" s="48">
        <v>2514</v>
      </c>
      <c r="Y17" s="48">
        <v>4000</v>
      </c>
      <c r="Z17" s="48">
        <v>3174</v>
      </c>
      <c r="AA17" s="48">
        <v>1730</v>
      </c>
      <c r="AB17" s="48">
        <v>3329</v>
      </c>
      <c r="AC17" s="48">
        <v>2800</v>
      </c>
      <c r="AD17" s="48"/>
      <c r="AE17" s="48">
        <v>2304</v>
      </c>
      <c r="AF17" s="48">
        <v>1864</v>
      </c>
      <c r="AG17" s="48">
        <v>2100</v>
      </c>
      <c r="AH17" s="48">
        <v>3558</v>
      </c>
      <c r="AI17" s="48">
        <v>2980</v>
      </c>
      <c r="AJ17" s="48">
        <v>2688</v>
      </c>
      <c r="AK17" s="48">
        <v>1728</v>
      </c>
      <c r="AL17" s="48">
        <v>3000</v>
      </c>
      <c r="AM17" s="78">
        <v>2500</v>
      </c>
      <c r="AN17" s="48">
        <v>3300</v>
      </c>
      <c r="AO17" s="48">
        <v>1184</v>
      </c>
      <c r="AP17" s="48">
        <v>1728</v>
      </c>
      <c r="AQ17" s="48">
        <v>3174</v>
      </c>
      <c r="AR17" s="91">
        <v>1640</v>
      </c>
      <c r="AS17" s="48">
        <v>1650</v>
      </c>
      <c r="AT17" s="48">
        <v>2510</v>
      </c>
      <c r="AU17" s="48">
        <v>2174</v>
      </c>
      <c r="AV17" s="48">
        <v>2776</v>
      </c>
      <c r="AW17" s="48">
        <v>23000</v>
      </c>
      <c r="AX17" s="48">
        <v>3300</v>
      </c>
      <c r="AY17" s="48">
        <v>2600</v>
      </c>
      <c r="AZ17" s="48">
        <v>1600</v>
      </c>
      <c r="BA17" s="48">
        <v>2514</v>
      </c>
      <c r="BB17" s="48">
        <v>3350</v>
      </c>
      <c r="BC17" s="48">
        <v>1920</v>
      </c>
    </row>
    <row r="18" spans="1:55" ht="15">
      <c r="A18" s="18" t="s">
        <v>6</v>
      </c>
      <c r="B18" s="37">
        <f t="shared" si="4"/>
        <v>605169</v>
      </c>
      <c r="C18" s="38"/>
      <c r="D18" s="39"/>
      <c r="E18" s="48">
        <v>13159</v>
      </c>
      <c r="F18" s="48">
        <v>12126</v>
      </c>
      <c r="G18" s="48">
        <v>10004</v>
      </c>
      <c r="H18" s="48">
        <v>10836</v>
      </c>
      <c r="I18" s="48">
        <v>11600</v>
      </c>
      <c r="J18" s="48">
        <v>10000</v>
      </c>
      <c r="K18" s="48">
        <v>10907</v>
      </c>
      <c r="L18" s="48">
        <v>10900</v>
      </c>
      <c r="M18" s="48">
        <v>13000</v>
      </c>
      <c r="N18" s="48">
        <v>12328</v>
      </c>
      <c r="O18" s="48">
        <v>13050</v>
      </c>
      <c r="P18" s="48">
        <v>8502</v>
      </c>
      <c r="Q18" s="48">
        <v>9200</v>
      </c>
      <c r="R18" s="48">
        <v>17000</v>
      </c>
      <c r="S18" s="48">
        <v>9336</v>
      </c>
      <c r="T18" s="48">
        <v>15000</v>
      </c>
      <c r="U18" s="48">
        <v>8996</v>
      </c>
      <c r="V18" s="48">
        <v>9518</v>
      </c>
      <c r="W18" s="48">
        <v>9714</v>
      </c>
      <c r="X18" s="48">
        <v>13037</v>
      </c>
      <c r="Y18" s="48">
        <v>10500</v>
      </c>
      <c r="Z18" s="48">
        <v>13865</v>
      </c>
      <c r="AA18" s="48">
        <v>12700</v>
      </c>
      <c r="AB18" s="48">
        <v>12238</v>
      </c>
      <c r="AC18" s="48">
        <v>15400</v>
      </c>
      <c r="AD18" s="48"/>
      <c r="AE18" s="48">
        <v>10824</v>
      </c>
      <c r="AF18" s="48">
        <v>11157</v>
      </c>
      <c r="AG18" s="48">
        <v>11900</v>
      </c>
      <c r="AH18" s="48">
        <v>14980</v>
      </c>
      <c r="AI18" s="48">
        <v>11959</v>
      </c>
      <c r="AJ18" s="48">
        <v>8800</v>
      </c>
      <c r="AK18" s="48">
        <v>8641</v>
      </c>
      <c r="AL18" s="48">
        <v>15000</v>
      </c>
      <c r="AM18" s="78">
        <v>12000</v>
      </c>
      <c r="AN18" s="48">
        <v>8200</v>
      </c>
      <c r="AO18" s="48">
        <v>888</v>
      </c>
      <c r="AP18" s="48">
        <v>11263</v>
      </c>
      <c r="AQ18" s="48">
        <v>15160</v>
      </c>
      <c r="AR18" s="91">
        <v>9649</v>
      </c>
      <c r="AS18" s="48">
        <v>6700</v>
      </c>
      <c r="AT18" s="48">
        <v>7560</v>
      </c>
      <c r="AU18" s="48">
        <v>9850</v>
      </c>
      <c r="AV18" s="48">
        <v>11746</v>
      </c>
      <c r="AW18" s="48">
        <v>60000</v>
      </c>
      <c r="AX18" s="48">
        <v>14500</v>
      </c>
      <c r="AY18" s="48">
        <v>13600</v>
      </c>
      <c r="AZ18" s="48">
        <v>7600</v>
      </c>
      <c r="BA18" s="48">
        <v>10461</v>
      </c>
      <c r="BB18" s="48">
        <v>10600</v>
      </c>
      <c r="BC18" s="48">
        <v>9215</v>
      </c>
    </row>
    <row r="19" spans="1:55" ht="15">
      <c r="A19" s="18" t="s">
        <v>7</v>
      </c>
      <c r="B19" s="37">
        <f t="shared" si="4"/>
        <v>102344</v>
      </c>
      <c r="C19" s="38"/>
      <c r="D19" s="39"/>
      <c r="E19" s="48">
        <v>1518</v>
      </c>
      <c r="F19" s="48">
        <v>1500</v>
      </c>
      <c r="G19" s="48">
        <v>829</v>
      </c>
      <c r="H19" s="48"/>
      <c r="I19" s="48">
        <v>500</v>
      </c>
      <c r="J19" s="48">
        <v>463</v>
      </c>
      <c r="K19" s="48">
        <v>800</v>
      </c>
      <c r="L19" s="48">
        <v>1500</v>
      </c>
      <c r="M19" s="48"/>
      <c r="N19" s="48">
        <v>314</v>
      </c>
      <c r="O19" s="48">
        <v>931</v>
      </c>
      <c r="P19" s="48">
        <v>716</v>
      </c>
      <c r="Q19" s="48"/>
      <c r="R19" s="48">
        <v>1100</v>
      </c>
      <c r="S19" s="48">
        <v>819</v>
      </c>
      <c r="T19" s="48">
        <v>700</v>
      </c>
      <c r="U19" s="48"/>
      <c r="V19" s="48"/>
      <c r="W19" s="48">
        <v>2228</v>
      </c>
      <c r="X19" s="48">
        <v>1313</v>
      </c>
      <c r="Y19" s="48">
        <v>1100</v>
      </c>
      <c r="Z19" s="48">
        <v>1804</v>
      </c>
      <c r="AA19" s="48">
        <v>1620</v>
      </c>
      <c r="AB19" s="48">
        <v>1430</v>
      </c>
      <c r="AC19" s="48">
        <v>6300</v>
      </c>
      <c r="AD19" s="48">
        <v>1400</v>
      </c>
      <c r="AE19" s="48">
        <v>500</v>
      </c>
      <c r="AF19" s="48">
        <v>4082</v>
      </c>
      <c r="AG19" s="48">
        <v>519</v>
      </c>
      <c r="AH19" s="48">
        <v>3240</v>
      </c>
      <c r="AI19" s="48">
        <v>1160</v>
      </c>
      <c r="AJ19" s="48">
        <v>1300</v>
      </c>
      <c r="AK19" s="48"/>
      <c r="AL19" s="48">
        <v>7000</v>
      </c>
      <c r="AM19" s="78">
        <v>860</v>
      </c>
      <c r="AN19" s="48"/>
      <c r="AO19" s="48"/>
      <c r="AP19" s="48">
        <v>1856</v>
      </c>
      <c r="AQ19" s="48">
        <v>1273</v>
      </c>
      <c r="AR19" s="91">
        <v>750</v>
      </c>
      <c r="AS19" s="48"/>
      <c r="AT19" s="48"/>
      <c r="AU19" s="48">
        <v>2370</v>
      </c>
      <c r="AV19" s="48">
        <v>1374</v>
      </c>
      <c r="AW19" s="48">
        <v>33000</v>
      </c>
      <c r="AX19" s="48">
        <v>3800</v>
      </c>
      <c r="AY19" s="48">
        <v>2600</v>
      </c>
      <c r="AZ19" s="48">
        <v>2975</v>
      </c>
      <c r="BA19" s="48">
        <v>3700</v>
      </c>
      <c r="BB19" s="48"/>
      <c r="BC19" s="48">
        <v>1100</v>
      </c>
    </row>
    <row r="20" spans="1:55" s="137" customFormat="1" ht="15">
      <c r="A20" s="132" t="s">
        <v>8</v>
      </c>
      <c r="B20" s="133">
        <f t="shared" si="4"/>
        <v>36825</v>
      </c>
      <c r="C20" s="134"/>
      <c r="D20" s="135"/>
      <c r="E20" s="40">
        <v>624</v>
      </c>
      <c r="F20" s="40">
        <v>1200</v>
      </c>
      <c r="G20" s="40"/>
      <c r="H20" s="40">
        <v>1244</v>
      </c>
      <c r="I20" s="40">
        <v>1370</v>
      </c>
      <c r="J20" s="40">
        <v>370</v>
      </c>
      <c r="K20" s="40">
        <v>640</v>
      </c>
      <c r="L20" s="40">
        <v>500</v>
      </c>
      <c r="M20" s="40">
        <v>400</v>
      </c>
      <c r="N20" s="40"/>
      <c r="O20" s="40">
        <v>480</v>
      </c>
      <c r="P20" s="40">
        <v>317</v>
      </c>
      <c r="Q20" s="40">
        <v>1630</v>
      </c>
      <c r="R20" s="40">
        <v>673</v>
      </c>
      <c r="S20" s="40">
        <v>480</v>
      </c>
      <c r="T20" s="40">
        <v>700</v>
      </c>
      <c r="U20" s="40">
        <v>1294</v>
      </c>
      <c r="V20" s="40">
        <v>600</v>
      </c>
      <c r="W20" s="40">
        <v>624</v>
      </c>
      <c r="X20" s="40">
        <v>2178</v>
      </c>
      <c r="Y20" s="40">
        <v>264</v>
      </c>
      <c r="Z20" s="40">
        <v>762</v>
      </c>
      <c r="AA20" s="40"/>
      <c r="AB20" s="40">
        <v>1500</v>
      </c>
      <c r="AC20" s="40">
        <v>499</v>
      </c>
      <c r="AD20" s="40">
        <v>624</v>
      </c>
      <c r="AE20" s="40">
        <v>624</v>
      </c>
      <c r="AF20" s="40">
        <v>600</v>
      </c>
      <c r="AG20" s="40">
        <v>720</v>
      </c>
      <c r="AH20" s="40">
        <v>600</v>
      </c>
      <c r="AI20" s="40">
        <v>508</v>
      </c>
      <c r="AJ20" s="40">
        <v>600</v>
      </c>
      <c r="AK20" s="40">
        <v>960</v>
      </c>
      <c r="AL20" s="40">
        <v>600</v>
      </c>
      <c r="AM20" s="136">
        <v>480</v>
      </c>
      <c r="AN20" s="40">
        <v>600</v>
      </c>
      <c r="AO20" s="40"/>
      <c r="AP20" s="40">
        <v>251</v>
      </c>
      <c r="AQ20" s="40"/>
      <c r="AR20" s="40">
        <v>130</v>
      </c>
      <c r="AS20" s="40">
        <v>300</v>
      </c>
      <c r="AT20" s="40">
        <v>750</v>
      </c>
      <c r="AU20" s="40">
        <v>962</v>
      </c>
      <c r="AV20" s="40">
        <v>600</v>
      </c>
      <c r="AW20" s="40">
        <v>3500</v>
      </c>
      <c r="AX20" s="40">
        <v>624</v>
      </c>
      <c r="AY20" s="40">
        <v>1248</v>
      </c>
      <c r="AZ20" s="40">
        <v>160</v>
      </c>
      <c r="BA20" s="40">
        <v>661</v>
      </c>
      <c r="BB20" s="40">
        <v>1750</v>
      </c>
      <c r="BC20" s="40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852515</v>
      </c>
      <c r="C24" s="38"/>
      <c r="D24" s="39"/>
      <c r="E24" s="48">
        <v>13832</v>
      </c>
      <c r="F24" s="48">
        <v>30106</v>
      </c>
      <c r="G24" s="48">
        <v>22085</v>
      </c>
      <c r="H24" s="48">
        <v>6866</v>
      </c>
      <c r="I24" s="48">
        <v>23813</v>
      </c>
      <c r="J24" s="48"/>
      <c r="K24" s="48">
        <v>5905</v>
      </c>
      <c r="L24" s="48">
        <v>15990</v>
      </c>
      <c r="M24" s="48">
        <v>18600</v>
      </c>
      <c r="N24" s="48">
        <v>16725</v>
      </c>
      <c r="O24" s="48">
        <v>44474</v>
      </c>
      <c r="P24" s="48">
        <v>26274</v>
      </c>
      <c r="Q24" s="48">
        <v>15000</v>
      </c>
      <c r="R24" s="48">
        <v>26075</v>
      </c>
      <c r="S24" s="48">
        <v>21200</v>
      </c>
      <c r="T24" s="48"/>
      <c r="U24" s="48">
        <v>11771</v>
      </c>
      <c r="V24" s="48">
        <v>-2618</v>
      </c>
      <c r="W24" s="48">
        <v>15487</v>
      </c>
      <c r="X24" s="48">
        <v>20328</v>
      </c>
      <c r="Y24" s="48"/>
      <c r="Z24" s="48">
        <v>38263</v>
      </c>
      <c r="AA24" s="48">
        <v>14230</v>
      </c>
      <c r="AB24" s="48">
        <v>17340</v>
      </c>
      <c r="AC24" s="48">
        <v>21006</v>
      </c>
      <c r="AD24" s="48">
        <v>12000</v>
      </c>
      <c r="AE24" s="48">
        <v>15574</v>
      </c>
      <c r="AF24" s="48">
        <v>10300</v>
      </c>
      <c r="AG24" s="48">
        <v>17434</v>
      </c>
      <c r="AH24" s="48">
        <v>6807</v>
      </c>
      <c r="AI24" s="48">
        <v>23230</v>
      </c>
      <c r="AJ24" s="48">
        <v>19300</v>
      </c>
      <c r="AK24" s="48">
        <v>28884</v>
      </c>
      <c r="AL24" s="48">
        <v>8300</v>
      </c>
      <c r="AM24" s="78">
        <v>33221</v>
      </c>
      <c r="AN24" s="48">
        <v>19650</v>
      </c>
      <c r="AO24" s="48"/>
      <c r="AP24" s="48">
        <v>10618</v>
      </c>
      <c r="AQ24" s="48">
        <v>25705</v>
      </c>
      <c r="AR24" s="48">
        <v>21726</v>
      </c>
      <c r="AS24" s="48">
        <v>1000</v>
      </c>
      <c r="AT24" s="48">
        <v>16800</v>
      </c>
      <c r="AU24" s="48">
        <v>13439</v>
      </c>
      <c r="AV24" s="48">
        <v>9979</v>
      </c>
      <c r="AW24" s="48">
        <v>50000</v>
      </c>
      <c r="AX24" s="48">
        <v>15000</v>
      </c>
      <c r="AY24" s="48">
        <v>27508</v>
      </c>
      <c r="AZ24" s="48">
        <v>8300</v>
      </c>
      <c r="BA24" s="48">
        <v>18442</v>
      </c>
      <c r="BB24" s="48">
        <v>5100</v>
      </c>
      <c r="BC24" s="48">
        <v>11446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16888</v>
      </c>
      <c r="C26" s="38"/>
      <c r="D26" s="39"/>
      <c r="E26" s="48">
        <v>299</v>
      </c>
      <c r="F26" s="48">
        <v>200</v>
      </c>
      <c r="G26" s="48"/>
      <c r="H26" s="48">
        <v>500</v>
      </c>
      <c r="I26" s="48">
        <v>100</v>
      </c>
      <c r="J26" s="48"/>
      <c r="K26" s="48">
        <v>230</v>
      </c>
      <c r="L26" s="48"/>
      <c r="M26" s="48">
        <v>100</v>
      </c>
      <c r="N26" s="48"/>
      <c r="O26" s="48">
        <v>156</v>
      </c>
      <c r="P26" s="48"/>
      <c r="Q26" s="48">
        <v>200</v>
      </c>
      <c r="R26" s="48">
        <v>100</v>
      </c>
      <c r="S26" s="48">
        <v>260</v>
      </c>
      <c r="T26" s="48">
        <v>1000</v>
      </c>
      <c r="U26" s="48"/>
      <c r="V26" s="48">
        <v>390</v>
      </c>
      <c r="W26" s="48"/>
      <c r="X26" s="48">
        <v>130</v>
      </c>
      <c r="Y26" s="48">
        <v>130</v>
      </c>
      <c r="Z26" s="48">
        <v>260</v>
      </c>
      <c r="AA26" s="48"/>
      <c r="AB26" s="48">
        <v>130</v>
      </c>
      <c r="AC26" s="48">
        <v>355</v>
      </c>
      <c r="AD26" s="48"/>
      <c r="AE26" s="48">
        <v>100</v>
      </c>
      <c r="AF26" s="48">
        <v>39</v>
      </c>
      <c r="AG26" s="48"/>
      <c r="AH26" s="48">
        <v>140</v>
      </c>
      <c r="AI26" s="48">
        <v>315</v>
      </c>
      <c r="AJ26" s="48">
        <v>200</v>
      </c>
      <c r="AK26" s="48">
        <v>200</v>
      </c>
      <c r="AL26" s="48">
        <v>200</v>
      </c>
      <c r="AM26" s="78">
        <v>130</v>
      </c>
      <c r="AN26" s="48">
        <v>200</v>
      </c>
      <c r="AO26" s="48"/>
      <c r="AP26" s="48">
        <v>195</v>
      </c>
      <c r="AQ26" s="48"/>
      <c r="AR26" s="48"/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37">
        <f t="shared" si="4"/>
        <v>400</v>
      </c>
      <c r="C28" s="89"/>
      <c r="D28" s="90"/>
      <c r="E28" s="91"/>
      <c r="F28" s="91">
        <v>400</v>
      </c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1395588</v>
      </c>
      <c r="C29" s="33"/>
      <c r="D29" s="34"/>
      <c r="E29" s="51">
        <f aca="true" t="shared" si="5" ref="E29:AJ29">E30+E31+E32+E33+E34</f>
        <v>24129</v>
      </c>
      <c r="F29" s="51">
        <f t="shared" si="5"/>
        <v>29920</v>
      </c>
      <c r="G29" s="51">
        <f t="shared" si="5"/>
        <v>21596</v>
      </c>
      <c r="H29" s="51">
        <f t="shared" si="5"/>
        <v>19984</v>
      </c>
      <c r="I29" s="51">
        <f t="shared" si="5"/>
        <v>27379</v>
      </c>
      <c r="J29" s="51">
        <f t="shared" si="5"/>
        <v>17380</v>
      </c>
      <c r="K29" s="27">
        <f t="shared" si="5"/>
        <v>22653</v>
      </c>
      <c r="L29" s="51">
        <f t="shared" si="5"/>
        <v>23155</v>
      </c>
      <c r="M29" s="51">
        <f t="shared" si="5"/>
        <v>25655</v>
      </c>
      <c r="N29" s="51">
        <f t="shared" si="5"/>
        <v>23933</v>
      </c>
      <c r="O29" s="51">
        <f t="shared" si="5"/>
        <v>33241</v>
      </c>
      <c r="P29" s="51">
        <f t="shared" si="5"/>
        <v>25227</v>
      </c>
      <c r="Q29" s="27">
        <f t="shared" si="5"/>
        <v>16520</v>
      </c>
      <c r="R29" s="51">
        <f t="shared" si="5"/>
        <v>37359</v>
      </c>
      <c r="S29" s="51">
        <f t="shared" si="5"/>
        <v>21805</v>
      </c>
      <c r="T29" s="51">
        <f t="shared" si="5"/>
        <v>23500</v>
      </c>
      <c r="U29" s="51">
        <f t="shared" si="5"/>
        <v>23723</v>
      </c>
      <c r="V29" s="27">
        <f t="shared" si="5"/>
        <v>22255</v>
      </c>
      <c r="W29" s="51">
        <f t="shared" si="5"/>
        <v>22260</v>
      </c>
      <c r="X29" s="51">
        <f t="shared" si="5"/>
        <v>31897</v>
      </c>
      <c r="Y29" s="27">
        <f t="shared" si="5"/>
        <v>30550</v>
      </c>
      <c r="Z29" s="51">
        <f t="shared" si="5"/>
        <v>33144</v>
      </c>
      <c r="AA29" s="51">
        <f t="shared" si="5"/>
        <v>21070</v>
      </c>
      <c r="AB29" s="51">
        <f t="shared" si="5"/>
        <v>21509</v>
      </c>
      <c r="AC29" s="51">
        <f t="shared" si="5"/>
        <v>30535</v>
      </c>
      <c r="AD29" s="51">
        <f t="shared" si="5"/>
        <v>26860</v>
      </c>
      <c r="AE29" s="51">
        <f t="shared" si="5"/>
        <v>23125</v>
      </c>
      <c r="AF29" s="27">
        <f t="shared" si="5"/>
        <v>22886</v>
      </c>
      <c r="AG29" s="51">
        <f t="shared" si="5"/>
        <v>23752</v>
      </c>
      <c r="AH29" s="51">
        <f t="shared" si="5"/>
        <v>26797</v>
      </c>
      <c r="AI29" s="51">
        <f t="shared" si="5"/>
        <v>29675</v>
      </c>
      <c r="AJ29" s="27">
        <f t="shared" si="5"/>
        <v>22742</v>
      </c>
      <c r="AK29" s="51">
        <f aca="true" t="shared" si="6" ref="AK29:BC29">AK30+AK31+AK32+AK33+AK34</f>
        <v>22237</v>
      </c>
      <c r="AL29" s="51">
        <f t="shared" si="6"/>
        <v>26800</v>
      </c>
      <c r="AM29" s="79">
        <f t="shared" si="6"/>
        <v>30439</v>
      </c>
      <c r="AN29" s="51">
        <f t="shared" si="6"/>
        <v>19046</v>
      </c>
      <c r="AO29" s="51">
        <f t="shared" si="6"/>
        <v>24481</v>
      </c>
      <c r="AP29" s="51">
        <f t="shared" si="6"/>
        <v>22860</v>
      </c>
      <c r="AQ29" s="51">
        <f t="shared" si="6"/>
        <v>30644</v>
      </c>
      <c r="AR29" s="51">
        <f t="shared" si="6"/>
        <v>21340</v>
      </c>
      <c r="AS29" s="51">
        <f t="shared" si="6"/>
        <v>14550</v>
      </c>
      <c r="AT29" s="51">
        <f t="shared" si="6"/>
        <v>20170</v>
      </c>
      <c r="AU29" s="51">
        <f t="shared" si="6"/>
        <v>25757</v>
      </c>
      <c r="AV29" s="51">
        <f t="shared" si="6"/>
        <v>26200</v>
      </c>
      <c r="AW29" s="51">
        <f t="shared" si="6"/>
        <v>140439</v>
      </c>
      <c r="AX29" s="51">
        <f t="shared" si="6"/>
        <v>27936</v>
      </c>
      <c r="AY29" s="27">
        <f t="shared" si="6"/>
        <v>39380</v>
      </c>
      <c r="AZ29" s="51">
        <f t="shared" si="6"/>
        <v>28170</v>
      </c>
      <c r="BA29" s="51">
        <f t="shared" si="6"/>
        <v>25804</v>
      </c>
      <c r="BB29" s="27">
        <f t="shared" si="6"/>
        <v>24000</v>
      </c>
      <c r="BC29" s="51">
        <f t="shared" si="6"/>
        <v>19119</v>
      </c>
    </row>
    <row r="30" spans="1:55" ht="15">
      <c r="A30" s="17" t="s">
        <v>17</v>
      </c>
      <c r="B30" s="37">
        <f t="shared" si="4"/>
        <v>1055881</v>
      </c>
      <c r="C30" s="38"/>
      <c r="D30" s="39"/>
      <c r="E30" s="48">
        <v>18208</v>
      </c>
      <c r="F30" s="48">
        <v>22590</v>
      </c>
      <c r="G30" s="48">
        <v>16294</v>
      </c>
      <c r="H30" s="48">
        <v>15073</v>
      </c>
      <c r="I30" s="48">
        <v>20690</v>
      </c>
      <c r="J30" s="48">
        <v>13400</v>
      </c>
      <c r="K30" s="48">
        <v>17094</v>
      </c>
      <c r="L30" s="48">
        <v>17469</v>
      </c>
      <c r="M30" s="48">
        <v>19950</v>
      </c>
      <c r="N30" s="48">
        <v>18060</v>
      </c>
      <c r="O30" s="48">
        <v>25908</v>
      </c>
      <c r="P30" s="48">
        <v>19036</v>
      </c>
      <c r="Q30" s="48">
        <v>12500</v>
      </c>
      <c r="R30" s="48">
        <v>28191</v>
      </c>
      <c r="S30" s="48">
        <v>16454</v>
      </c>
      <c r="T30" s="48">
        <v>17600</v>
      </c>
      <c r="U30" s="48">
        <v>17902</v>
      </c>
      <c r="V30" s="48">
        <v>16794</v>
      </c>
      <c r="W30" s="48">
        <v>17332</v>
      </c>
      <c r="X30" s="48">
        <v>24069</v>
      </c>
      <c r="Y30" s="48">
        <v>23000</v>
      </c>
      <c r="Z30" s="48">
        <v>25806</v>
      </c>
      <c r="AA30" s="48">
        <v>16400</v>
      </c>
      <c r="AB30" s="48">
        <v>16146</v>
      </c>
      <c r="AC30" s="48">
        <v>23080</v>
      </c>
      <c r="AD30" s="48">
        <v>20300</v>
      </c>
      <c r="AE30" s="48">
        <v>17450</v>
      </c>
      <c r="AF30" s="48">
        <v>17820</v>
      </c>
      <c r="AG30" s="48">
        <v>17924</v>
      </c>
      <c r="AH30" s="48">
        <v>20222</v>
      </c>
      <c r="AI30" s="48">
        <v>22445</v>
      </c>
      <c r="AJ30" s="48">
        <v>17200</v>
      </c>
      <c r="AK30" s="48">
        <v>16780</v>
      </c>
      <c r="AL30" s="48">
        <v>20000</v>
      </c>
      <c r="AM30" s="78">
        <v>22970</v>
      </c>
      <c r="AN30" s="48">
        <v>14500</v>
      </c>
      <c r="AO30" s="48">
        <v>18518</v>
      </c>
      <c r="AP30" s="48">
        <v>16172</v>
      </c>
      <c r="AQ30" s="48">
        <v>23124</v>
      </c>
      <c r="AR30" s="48">
        <v>16100</v>
      </c>
      <c r="AS30" s="48">
        <v>11300</v>
      </c>
      <c r="AT30" s="48">
        <v>14990</v>
      </c>
      <c r="AU30" s="48">
        <v>19437</v>
      </c>
      <c r="AV30" s="48">
        <v>19844</v>
      </c>
      <c r="AW30" s="48">
        <v>105976</v>
      </c>
      <c r="AX30" s="48">
        <v>21081</v>
      </c>
      <c r="AY30" s="48">
        <v>29650</v>
      </c>
      <c r="AZ30" s="48">
        <v>21150</v>
      </c>
      <c r="BA30" s="48">
        <v>19921</v>
      </c>
      <c r="BB30" s="48">
        <v>17500</v>
      </c>
      <c r="BC30" s="48">
        <v>14461</v>
      </c>
    </row>
    <row r="31" spans="1:55" ht="15">
      <c r="A31" s="17" t="s">
        <v>18</v>
      </c>
      <c r="B31" s="37">
        <f t="shared" si="4"/>
        <v>34838</v>
      </c>
      <c r="C31" s="38"/>
      <c r="D31" s="39"/>
      <c r="E31" s="48">
        <v>438</v>
      </c>
      <c r="F31" s="48">
        <v>540</v>
      </c>
      <c r="G31" s="48">
        <v>392</v>
      </c>
      <c r="H31" s="48">
        <v>362</v>
      </c>
      <c r="I31" s="48">
        <v>497</v>
      </c>
      <c r="J31" s="48">
        <v>320</v>
      </c>
      <c r="K31" s="48">
        <v>411</v>
      </c>
      <c r="L31" s="48">
        <v>425</v>
      </c>
      <c r="M31" s="48">
        <v>490</v>
      </c>
      <c r="N31" s="48">
        <v>434</v>
      </c>
      <c r="O31" s="48">
        <v>620</v>
      </c>
      <c r="P31" s="48">
        <v>458</v>
      </c>
      <c r="Q31" s="48">
        <v>375</v>
      </c>
      <c r="R31" s="48">
        <v>678</v>
      </c>
      <c r="S31" s="48">
        <v>396</v>
      </c>
      <c r="T31" s="48">
        <v>500</v>
      </c>
      <c r="U31" s="48">
        <v>430</v>
      </c>
      <c r="V31" s="48">
        <v>404</v>
      </c>
      <c r="W31" s="48">
        <v>417</v>
      </c>
      <c r="X31" s="48">
        <v>579</v>
      </c>
      <c r="Y31" s="48">
        <v>560</v>
      </c>
      <c r="Z31" s="48">
        <v>620</v>
      </c>
      <c r="AA31" s="48">
        <v>400</v>
      </c>
      <c r="AB31" s="48">
        <v>396</v>
      </c>
      <c r="AC31" s="48">
        <v>560</v>
      </c>
      <c r="AD31" s="48">
        <v>500</v>
      </c>
      <c r="AE31" s="48">
        <v>419</v>
      </c>
      <c r="AF31" s="48">
        <v>428</v>
      </c>
      <c r="AG31" s="48">
        <v>431</v>
      </c>
      <c r="AH31" s="48">
        <v>5055</v>
      </c>
      <c r="AI31" s="48">
        <v>540</v>
      </c>
      <c r="AJ31" s="48">
        <v>415</v>
      </c>
      <c r="AK31" s="48">
        <v>403</v>
      </c>
      <c r="AL31" s="48">
        <v>500</v>
      </c>
      <c r="AM31" s="78">
        <v>552</v>
      </c>
      <c r="AN31" s="48">
        <v>350</v>
      </c>
      <c r="AO31" s="48">
        <v>4629</v>
      </c>
      <c r="AP31" s="48">
        <v>388</v>
      </c>
      <c r="AQ31" s="48">
        <v>556</v>
      </c>
      <c r="AR31" s="48">
        <v>390</v>
      </c>
      <c r="AS31" s="48">
        <v>300</v>
      </c>
      <c r="AT31" s="48">
        <v>380</v>
      </c>
      <c r="AU31" s="48">
        <v>467</v>
      </c>
      <c r="AV31" s="48">
        <v>470</v>
      </c>
      <c r="AW31" s="48">
        <v>2548</v>
      </c>
      <c r="AX31" s="48">
        <v>507</v>
      </c>
      <c r="AY31" s="48">
        <v>750</v>
      </c>
      <c r="AZ31" s="48">
        <v>530</v>
      </c>
      <c r="BA31" s="48">
        <v>480</v>
      </c>
      <c r="BB31" s="48">
        <v>800</v>
      </c>
      <c r="BC31" s="48">
        <v>348</v>
      </c>
    </row>
    <row r="32" spans="1:55" ht="15">
      <c r="A32" s="17" t="s">
        <v>19</v>
      </c>
      <c r="B32" s="37">
        <f t="shared" si="4"/>
        <v>256108</v>
      </c>
      <c r="C32" s="38"/>
      <c r="D32" s="39"/>
      <c r="E32" s="48">
        <v>4552</v>
      </c>
      <c r="F32" s="48">
        <v>5640</v>
      </c>
      <c r="G32" s="48">
        <v>4075</v>
      </c>
      <c r="H32" s="48">
        <v>3768</v>
      </c>
      <c r="I32" s="48">
        <v>5173</v>
      </c>
      <c r="J32" s="48">
        <v>3400</v>
      </c>
      <c r="K32" s="48">
        <v>4273</v>
      </c>
      <c r="L32" s="48">
        <v>4366</v>
      </c>
      <c r="M32" s="48">
        <v>5000</v>
      </c>
      <c r="N32" s="48">
        <v>4515</v>
      </c>
      <c r="O32" s="48">
        <v>6446</v>
      </c>
      <c r="P32" s="48">
        <v>4759</v>
      </c>
      <c r="Q32" s="48">
        <v>2900</v>
      </c>
      <c r="R32" s="48">
        <v>7048</v>
      </c>
      <c r="S32" s="48">
        <v>4113</v>
      </c>
      <c r="T32" s="48">
        <v>4400</v>
      </c>
      <c r="U32" s="48">
        <v>4475</v>
      </c>
      <c r="V32" s="48">
        <v>4198</v>
      </c>
      <c r="W32" s="48">
        <v>4333</v>
      </c>
      <c r="X32" s="48">
        <v>6017</v>
      </c>
      <c r="Y32" s="48">
        <v>5800</v>
      </c>
      <c r="Z32" s="48">
        <v>6452</v>
      </c>
      <c r="AA32" s="48">
        <v>4100</v>
      </c>
      <c r="AB32" s="48">
        <v>4125</v>
      </c>
      <c r="AC32" s="48">
        <v>5780</v>
      </c>
      <c r="AD32" s="48">
        <v>5000</v>
      </c>
      <c r="AE32" s="48">
        <v>4363</v>
      </c>
      <c r="AF32" s="48">
        <v>4455</v>
      </c>
      <c r="AG32" s="48">
        <v>4481</v>
      </c>
      <c r="AH32" s="48">
        <v>486</v>
      </c>
      <c r="AI32" s="48">
        <v>5611</v>
      </c>
      <c r="AJ32" s="48">
        <v>4300</v>
      </c>
      <c r="AK32" s="48">
        <v>4195</v>
      </c>
      <c r="AL32" s="48">
        <v>5300</v>
      </c>
      <c r="AM32" s="78">
        <v>5742</v>
      </c>
      <c r="AN32" s="48">
        <v>3600</v>
      </c>
      <c r="AO32" s="48">
        <v>445</v>
      </c>
      <c r="AP32" s="48">
        <v>3989</v>
      </c>
      <c r="AQ32" s="48">
        <v>5781</v>
      </c>
      <c r="AR32" s="48">
        <v>4020</v>
      </c>
      <c r="AS32" s="48">
        <v>2800</v>
      </c>
      <c r="AT32" s="48">
        <v>3960</v>
      </c>
      <c r="AU32" s="48">
        <v>4859</v>
      </c>
      <c r="AV32" s="48">
        <v>4884</v>
      </c>
      <c r="AW32" s="48">
        <v>26494</v>
      </c>
      <c r="AX32" s="48">
        <v>5270</v>
      </c>
      <c r="AY32" s="48">
        <v>7450</v>
      </c>
      <c r="AZ32" s="48">
        <v>5400</v>
      </c>
      <c r="BA32" s="48">
        <v>5200</v>
      </c>
      <c r="BB32" s="48">
        <v>4700</v>
      </c>
      <c r="BC32" s="48">
        <v>3615</v>
      </c>
    </row>
    <row r="33" spans="1:55" ht="15">
      <c r="A33" s="17" t="s">
        <v>20</v>
      </c>
      <c r="B33" s="37">
        <f t="shared" si="4"/>
        <v>10654</v>
      </c>
      <c r="C33" s="38"/>
      <c r="D33" s="39"/>
      <c r="E33" s="48">
        <v>187</v>
      </c>
      <c r="F33" s="48">
        <v>230</v>
      </c>
      <c r="G33" s="48">
        <v>168</v>
      </c>
      <c r="H33" s="48">
        <v>157</v>
      </c>
      <c r="I33" s="48">
        <v>147</v>
      </c>
      <c r="J33" s="48">
        <v>260</v>
      </c>
      <c r="K33" s="48">
        <v>176</v>
      </c>
      <c r="L33" s="48">
        <v>180</v>
      </c>
      <c r="M33" s="48">
        <v>215</v>
      </c>
      <c r="N33" s="48">
        <v>186</v>
      </c>
      <c r="O33" s="48">
        <v>267</v>
      </c>
      <c r="P33" s="48">
        <v>196</v>
      </c>
      <c r="Q33" s="48">
        <v>115</v>
      </c>
      <c r="R33" s="48">
        <v>290</v>
      </c>
      <c r="S33" s="48">
        <v>170</v>
      </c>
      <c r="T33" s="48">
        <v>200</v>
      </c>
      <c r="U33" s="48">
        <v>184</v>
      </c>
      <c r="V33" s="48">
        <v>173</v>
      </c>
      <c r="W33" s="48">
        <v>178</v>
      </c>
      <c r="X33" s="48">
        <v>248</v>
      </c>
      <c r="Y33" s="48">
        <v>250</v>
      </c>
      <c r="Z33" s="48">
        <v>266</v>
      </c>
      <c r="AA33" s="48">
        <v>170</v>
      </c>
      <c r="AB33" s="48">
        <v>170</v>
      </c>
      <c r="AC33" s="48">
        <v>170</v>
      </c>
      <c r="AD33" s="48">
        <v>210</v>
      </c>
      <c r="AE33" s="48">
        <v>180</v>
      </c>
      <c r="AF33" s="48">
        <v>183</v>
      </c>
      <c r="AG33" s="48">
        <v>184</v>
      </c>
      <c r="AH33" s="48">
        <v>208</v>
      </c>
      <c r="AI33" s="48">
        <v>162</v>
      </c>
      <c r="AJ33" s="48">
        <v>124</v>
      </c>
      <c r="AK33" s="48">
        <v>173</v>
      </c>
      <c r="AL33" s="48">
        <v>200</v>
      </c>
      <c r="AM33" s="78">
        <v>236</v>
      </c>
      <c r="AN33" s="48">
        <v>96</v>
      </c>
      <c r="AO33" s="48">
        <v>133</v>
      </c>
      <c r="AP33" s="48">
        <v>166</v>
      </c>
      <c r="AQ33" s="48">
        <v>238</v>
      </c>
      <c r="AR33" s="48">
        <v>170</v>
      </c>
      <c r="AS33" s="48">
        <v>150</v>
      </c>
      <c r="AT33" s="48">
        <v>160</v>
      </c>
      <c r="AU33" s="48">
        <v>200</v>
      </c>
      <c r="AV33" s="48">
        <v>204</v>
      </c>
      <c r="AW33" s="48">
        <v>1090</v>
      </c>
      <c r="AX33" s="48">
        <v>217</v>
      </c>
      <c r="AY33" s="48">
        <v>280</v>
      </c>
      <c r="AZ33" s="48">
        <v>230</v>
      </c>
      <c r="BA33" s="48">
        <v>203</v>
      </c>
      <c r="BB33" s="48">
        <v>200</v>
      </c>
      <c r="BC33" s="48">
        <v>104</v>
      </c>
    </row>
    <row r="34" spans="1:55" ht="15">
      <c r="A34" s="17" t="s">
        <v>75</v>
      </c>
      <c r="B34" s="37">
        <f t="shared" si="4"/>
        <v>38107</v>
      </c>
      <c r="C34" s="38"/>
      <c r="D34" s="39"/>
      <c r="E34" s="48">
        <v>744</v>
      </c>
      <c r="F34" s="48">
        <v>920</v>
      </c>
      <c r="G34" s="48">
        <v>667</v>
      </c>
      <c r="H34" s="48">
        <v>624</v>
      </c>
      <c r="I34" s="48">
        <v>872</v>
      </c>
      <c r="J34" s="48"/>
      <c r="K34" s="48">
        <v>699</v>
      </c>
      <c r="L34" s="48">
        <v>715</v>
      </c>
      <c r="M34" s="48"/>
      <c r="N34" s="48">
        <v>738</v>
      </c>
      <c r="O34" s="48"/>
      <c r="P34" s="48">
        <v>778</v>
      </c>
      <c r="Q34" s="48">
        <v>630</v>
      </c>
      <c r="R34" s="48">
        <v>1152</v>
      </c>
      <c r="S34" s="48">
        <v>672</v>
      </c>
      <c r="T34" s="48">
        <v>800</v>
      </c>
      <c r="U34" s="48">
        <v>732</v>
      </c>
      <c r="V34" s="48">
        <v>686</v>
      </c>
      <c r="W34" s="48"/>
      <c r="X34" s="48">
        <v>984</v>
      </c>
      <c r="Y34" s="48">
        <v>940</v>
      </c>
      <c r="Z34" s="48"/>
      <c r="AA34" s="48"/>
      <c r="AB34" s="48">
        <v>672</v>
      </c>
      <c r="AC34" s="48">
        <v>945</v>
      </c>
      <c r="AD34" s="48">
        <v>850</v>
      </c>
      <c r="AE34" s="48">
        <v>713</v>
      </c>
      <c r="AF34" s="48"/>
      <c r="AG34" s="48">
        <v>732</v>
      </c>
      <c r="AH34" s="48">
        <v>826</v>
      </c>
      <c r="AI34" s="48">
        <v>917</v>
      </c>
      <c r="AJ34" s="48">
        <v>703</v>
      </c>
      <c r="AK34" s="48">
        <v>686</v>
      </c>
      <c r="AL34" s="48">
        <v>800</v>
      </c>
      <c r="AM34" s="78">
        <v>939</v>
      </c>
      <c r="AN34" s="48">
        <v>500</v>
      </c>
      <c r="AO34" s="48">
        <v>756</v>
      </c>
      <c r="AP34" s="48">
        <v>2145</v>
      </c>
      <c r="AQ34" s="48">
        <v>945</v>
      </c>
      <c r="AR34" s="48">
        <v>660</v>
      </c>
      <c r="AS34" s="48"/>
      <c r="AT34" s="48">
        <v>680</v>
      </c>
      <c r="AU34" s="48">
        <v>794</v>
      </c>
      <c r="AV34" s="48">
        <v>798</v>
      </c>
      <c r="AW34" s="48">
        <v>4331</v>
      </c>
      <c r="AX34" s="48">
        <v>861</v>
      </c>
      <c r="AY34" s="48">
        <v>1250</v>
      </c>
      <c r="AZ34" s="48">
        <v>860</v>
      </c>
      <c r="BA34" s="48"/>
      <c r="BB34" s="48">
        <v>800</v>
      </c>
      <c r="BC34" s="48">
        <v>591</v>
      </c>
    </row>
    <row r="35" spans="7:54" ht="12.75">
      <c r="G35" s="122"/>
      <c r="M35" s="20"/>
      <c r="R35" s="20"/>
      <c r="AK35" s="53"/>
      <c r="AU35" s="53"/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155</v>
      </c>
      <c r="B39" s="23"/>
      <c r="C39" s="19"/>
      <c r="D39" s="19" t="s">
        <v>159</v>
      </c>
      <c r="E39" s="85">
        <f aca="true" t="shared" si="7" ref="E39:AJ39">E19-E36</f>
        <v>1518</v>
      </c>
      <c r="F39" s="85">
        <f t="shared" si="7"/>
        <v>1500</v>
      </c>
      <c r="G39" s="85">
        <f t="shared" si="7"/>
        <v>829</v>
      </c>
      <c r="H39" s="85">
        <f t="shared" si="7"/>
        <v>0</v>
      </c>
      <c r="I39" s="85">
        <f t="shared" si="7"/>
        <v>500</v>
      </c>
      <c r="J39" s="85">
        <f t="shared" si="7"/>
        <v>463</v>
      </c>
      <c r="K39" s="85">
        <f t="shared" si="7"/>
        <v>800</v>
      </c>
      <c r="L39" s="85">
        <f t="shared" si="7"/>
        <v>1500</v>
      </c>
      <c r="M39" s="85">
        <f t="shared" si="7"/>
        <v>0</v>
      </c>
      <c r="N39" s="85">
        <f t="shared" si="7"/>
        <v>314</v>
      </c>
      <c r="O39" s="85">
        <f t="shared" si="7"/>
        <v>931</v>
      </c>
      <c r="P39" s="85">
        <f t="shared" si="7"/>
        <v>716</v>
      </c>
      <c r="Q39" s="85">
        <f t="shared" si="7"/>
        <v>0</v>
      </c>
      <c r="R39" s="85">
        <f t="shared" si="7"/>
        <v>1100</v>
      </c>
      <c r="S39" s="85">
        <f t="shared" si="7"/>
        <v>819</v>
      </c>
      <c r="T39" s="85">
        <f t="shared" si="7"/>
        <v>700</v>
      </c>
      <c r="U39" s="85">
        <f t="shared" si="7"/>
        <v>0</v>
      </c>
      <c r="V39" s="85">
        <f t="shared" si="7"/>
        <v>0</v>
      </c>
      <c r="W39" s="85">
        <f t="shared" si="7"/>
        <v>2228</v>
      </c>
      <c r="X39" s="85">
        <f t="shared" si="7"/>
        <v>1313</v>
      </c>
      <c r="Y39" s="85">
        <f t="shared" si="7"/>
        <v>1100</v>
      </c>
      <c r="Z39" s="85">
        <f t="shared" si="7"/>
        <v>1804</v>
      </c>
      <c r="AA39" s="85">
        <f t="shared" si="7"/>
        <v>1620</v>
      </c>
      <c r="AB39" s="85">
        <f t="shared" si="7"/>
        <v>1430</v>
      </c>
      <c r="AC39" s="85">
        <f t="shared" si="7"/>
        <v>6300</v>
      </c>
      <c r="AD39" s="85">
        <f t="shared" si="7"/>
        <v>1400</v>
      </c>
      <c r="AE39" s="85">
        <f t="shared" si="7"/>
        <v>500</v>
      </c>
      <c r="AF39" s="85">
        <f t="shared" si="7"/>
        <v>4082</v>
      </c>
      <c r="AG39" s="85">
        <f t="shared" si="7"/>
        <v>519</v>
      </c>
      <c r="AH39" s="85">
        <f t="shared" si="7"/>
        <v>3240</v>
      </c>
      <c r="AI39" s="85">
        <f t="shared" si="7"/>
        <v>1160</v>
      </c>
      <c r="AJ39" s="85">
        <f t="shared" si="7"/>
        <v>1300</v>
      </c>
      <c r="AK39" s="85">
        <f aca="true" t="shared" si="8" ref="AK39:BC39">AK19-AK36</f>
        <v>0</v>
      </c>
      <c r="AL39" s="85">
        <f t="shared" si="8"/>
        <v>7000</v>
      </c>
      <c r="AM39" s="85">
        <f t="shared" si="8"/>
        <v>860</v>
      </c>
      <c r="AN39" s="85">
        <f t="shared" si="8"/>
        <v>0</v>
      </c>
      <c r="AO39" s="85">
        <f t="shared" si="8"/>
        <v>0</v>
      </c>
      <c r="AP39" s="85">
        <f t="shared" si="8"/>
        <v>1856</v>
      </c>
      <c r="AQ39" s="85">
        <f t="shared" si="8"/>
        <v>1273</v>
      </c>
      <c r="AR39" s="85">
        <f t="shared" si="8"/>
        <v>750</v>
      </c>
      <c r="AS39" s="85">
        <f t="shared" si="8"/>
        <v>0</v>
      </c>
      <c r="AT39" s="85">
        <f t="shared" si="8"/>
        <v>0</v>
      </c>
      <c r="AU39" s="85">
        <f t="shared" si="8"/>
        <v>2370</v>
      </c>
      <c r="AV39" s="85">
        <f t="shared" si="8"/>
        <v>1374</v>
      </c>
      <c r="AW39" s="85">
        <f t="shared" si="8"/>
        <v>33000</v>
      </c>
      <c r="AX39" s="85">
        <f t="shared" si="8"/>
        <v>3800</v>
      </c>
      <c r="AY39" s="85">
        <f t="shared" si="8"/>
        <v>2600</v>
      </c>
      <c r="AZ39" s="85">
        <f t="shared" si="8"/>
        <v>2975</v>
      </c>
      <c r="BA39" s="85">
        <f t="shared" si="8"/>
        <v>3700</v>
      </c>
      <c r="BB39" s="85">
        <f t="shared" si="8"/>
        <v>0</v>
      </c>
      <c r="BC39" s="85">
        <f t="shared" si="8"/>
        <v>1100</v>
      </c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9" ref="E40:AJ40">E20-E37</f>
        <v>624</v>
      </c>
      <c r="F40" s="85">
        <f t="shared" si="9"/>
        <v>1200</v>
      </c>
      <c r="G40" s="85">
        <f t="shared" si="9"/>
        <v>0</v>
      </c>
      <c r="H40" s="85">
        <f t="shared" si="9"/>
        <v>1244</v>
      </c>
      <c r="I40" s="85">
        <f t="shared" si="9"/>
        <v>1370</v>
      </c>
      <c r="J40" s="85">
        <f t="shared" si="9"/>
        <v>370</v>
      </c>
      <c r="K40" s="85">
        <f t="shared" si="9"/>
        <v>640</v>
      </c>
      <c r="L40" s="85">
        <f t="shared" si="9"/>
        <v>500</v>
      </c>
      <c r="M40" s="85">
        <f t="shared" si="9"/>
        <v>400</v>
      </c>
      <c r="N40" s="85">
        <f t="shared" si="9"/>
        <v>0</v>
      </c>
      <c r="O40" s="85">
        <f t="shared" si="9"/>
        <v>480</v>
      </c>
      <c r="P40" s="85">
        <f t="shared" si="9"/>
        <v>317</v>
      </c>
      <c r="Q40" s="85">
        <f t="shared" si="9"/>
        <v>1630</v>
      </c>
      <c r="R40" s="85">
        <f t="shared" si="9"/>
        <v>673</v>
      </c>
      <c r="S40" s="85">
        <f t="shared" si="9"/>
        <v>480</v>
      </c>
      <c r="T40" s="85">
        <f t="shared" si="9"/>
        <v>700</v>
      </c>
      <c r="U40" s="85">
        <f t="shared" si="9"/>
        <v>1294</v>
      </c>
      <c r="V40" s="85">
        <f t="shared" si="9"/>
        <v>600</v>
      </c>
      <c r="W40" s="85">
        <f t="shared" si="9"/>
        <v>624</v>
      </c>
      <c r="X40" s="85">
        <f t="shared" si="9"/>
        <v>2178</v>
      </c>
      <c r="Y40" s="85">
        <f t="shared" si="9"/>
        <v>264</v>
      </c>
      <c r="Z40" s="85">
        <f t="shared" si="9"/>
        <v>762</v>
      </c>
      <c r="AA40" s="85">
        <f t="shared" si="9"/>
        <v>0</v>
      </c>
      <c r="AB40" s="85">
        <f t="shared" si="9"/>
        <v>1500</v>
      </c>
      <c r="AC40" s="85">
        <f t="shared" si="9"/>
        <v>499</v>
      </c>
      <c r="AD40" s="85">
        <f t="shared" si="9"/>
        <v>624</v>
      </c>
      <c r="AE40" s="85">
        <f t="shared" si="9"/>
        <v>624</v>
      </c>
      <c r="AF40" s="85">
        <f t="shared" si="9"/>
        <v>600</v>
      </c>
      <c r="AG40" s="85">
        <f t="shared" si="9"/>
        <v>720</v>
      </c>
      <c r="AH40" s="85">
        <f t="shared" si="9"/>
        <v>600</v>
      </c>
      <c r="AI40" s="85">
        <f t="shared" si="9"/>
        <v>508</v>
      </c>
      <c r="AJ40" s="85">
        <f t="shared" si="9"/>
        <v>600</v>
      </c>
      <c r="AK40" s="85">
        <f aca="true" t="shared" si="10" ref="AK40:BC40">AK20-AK37</f>
        <v>960</v>
      </c>
      <c r="AL40" s="85">
        <f t="shared" si="10"/>
        <v>600</v>
      </c>
      <c r="AM40" s="85">
        <f t="shared" si="10"/>
        <v>480</v>
      </c>
      <c r="AN40" s="85">
        <f t="shared" si="10"/>
        <v>600</v>
      </c>
      <c r="AO40" s="85">
        <f t="shared" si="10"/>
        <v>0</v>
      </c>
      <c r="AP40" s="85">
        <f t="shared" si="10"/>
        <v>251</v>
      </c>
      <c r="AQ40" s="85">
        <f t="shared" si="10"/>
        <v>0</v>
      </c>
      <c r="AR40" s="85">
        <f t="shared" si="10"/>
        <v>130</v>
      </c>
      <c r="AS40" s="85">
        <f t="shared" si="10"/>
        <v>300</v>
      </c>
      <c r="AT40" s="85">
        <f t="shared" si="10"/>
        <v>750</v>
      </c>
      <c r="AU40" s="85">
        <f t="shared" si="10"/>
        <v>962</v>
      </c>
      <c r="AV40" s="85">
        <f t="shared" si="10"/>
        <v>600</v>
      </c>
      <c r="AW40" s="85">
        <f t="shared" si="10"/>
        <v>3500</v>
      </c>
      <c r="AX40" s="85">
        <f t="shared" si="10"/>
        <v>624</v>
      </c>
      <c r="AY40" s="85">
        <f t="shared" si="10"/>
        <v>1248</v>
      </c>
      <c r="AZ40" s="85">
        <f t="shared" si="10"/>
        <v>160</v>
      </c>
      <c r="BA40" s="85">
        <f t="shared" si="10"/>
        <v>661</v>
      </c>
      <c r="BB40" s="85">
        <f t="shared" si="10"/>
        <v>1750</v>
      </c>
      <c r="BC40" s="85">
        <f t="shared" si="10"/>
        <v>624</v>
      </c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1">
      <selection activeCell="F4" sqref="F4:F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7" width="10.421875" style="0" customWidth="1"/>
    <col min="8" max="8" width="11.5742187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178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111666</v>
      </c>
      <c r="E4" s="81">
        <v>1777</v>
      </c>
      <c r="F4" s="81">
        <v>109889</v>
      </c>
      <c r="G4" s="101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138743</v>
      </c>
      <c r="E5" s="81">
        <v>448</v>
      </c>
      <c r="F5" s="81">
        <v>138295</v>
      </c>
      <c r="G5" s="101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111805</v>
      </c>
      <c r="E6" s="81">
        <v>2293</v>
      </c>
      <c r="F6" s="81">
        <v>109512</v>
      </c>
      <c r="G6" s="101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94280</v>
      </c>
      <c r="E7" s="81">
        <v>1328</v>
      </c>
      <c r="F7" s="81">
        <v>92952</v>
      </c>
      <c r="G7" s="101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130980</v>
      </c>
      <c r="E8" s="81">
        <v>4036</v>
      </c>
      <c r="F8" s="81">
        <v>126944</v>
      </c>
      <c r="G8" s="101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81887</v>
      </c>
      <c r="E9" s="81">
        <v>887</v>
      </c>
      <c r="F9" s="81">
        <v>81000</v>
      </c>
      <c r="G9" s="101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104291</v>
      </c>
      <c r="E10" s="81">
        <v>1491</v>
      </c>
      <c r="F10" s="81">
        <v>102800</v>
      </c>
      <c r="G10" s="101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107125</v>
      </c>
      <c r="E11" s="81">
        <v>4045</v>
      </c>
      <c r="F11" s="81">
        <v>103080</v>
      </c>
      <c r="G11" s="101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121955</v>
      </c>
      <c r="E12" s="81">
        <v>212</v>
      </c>
      <c r="F12" s="81">
        <v>121743</v>
      </c>
      <c r="G12" s="101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110265</v>
      </c>
      <c r="E13" s="81">
        <v>1259</v>
      </c>
      <c r="F13" s="81">
        <v>109006</v>
      </c>
      <c r="G13" s="101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159052</v>
      </c>
      <c r="E14" s="81">
        <v>1052</v>
      </c>
      <c r="F14" s="81">
        <v>158000</v>
      </c>
      <c r="G14" s="101"/>
      <c r="H14" s="101"/>
      <c r="I14" s="101"/>
      <c r="J14" s="101"/>
      <c r="K14" s="101"/>
      <c r="L14" s="3"/>
      <c r="M14"/>
    </row>
    <row r="15" spans="2:13" ht="12.75">
      <c r="B15" s="58">
        <v>12</v>
      </c>
      <c r="C15" s="59" t="s">
        <v>91</v>
      </c>
      <c r="D15" s="80">
        <f t="shared" si="0"/>
        <v>116000</v>
      </c>
      <c r="E15" s="81">
        <v>0</v>
      </c>
      <c r="F15" s="81">
        <v>116000</v>
      </c>
      <c r="G15" s="101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94945</v>
      </c>
      <c r="E16" s="81">
        <v>495</v>
      </c>
      <c r="F16" s="81">
        <v>94450</v>
      </c>
      <c r="G16" s="101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173092</v>
      </c>
      <c r="E17" s="81">
        <v>3885</v>
      </c>
      <c r="F17" s="81">
        <v>169207</v>
      </c>
      <c r="G17" s="101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102722</v>
      </c>
      <c r="E18" s="81">
        <v>651</v>
      </c>
      <c r="F18" s="81">
        <v>102071</v>
      </c>
      <c r="G18" s="101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109100</v>
      </c>
      <c r="E19" s="81">
        <v>269</v>
      </c>
      <c r="F19" s="81">
        <v>108831</v>
      </c>
      <c r="G19" s="101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109789</v>
      </c>
      <c r="E20" s="81">
        <v>5216</v>
      </c>
      <c r="F20" s="81">
        <v>104573</v>
      </c>
      <c r="G20" s="101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102995</v>
      </c>
      <c r="E21" s="81">
        <v>13954</v>
      </c>
      <c r="F21" s="81">
        <v>89041</v>
      </c>
      <c r="G21" s="101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105581</v>
      </c>
      <c r="E22" s="81">
        <v>4421</v>
      </c>
      <c r="F22" s="81">
        <v>101160</v>
      </c>
      <c r="G22" s="101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135915</v>
      </c>
      <c r="E23" s="81">
        <v>15</v>
      </c>
      <c r="F23" s="81">
        <v>135900</v>
      </c>
      <c r="G23" s="101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102544</v>
      </c>
      <c r="E24" s="81">
        <v>4234</v>
      </c>
      <c r="F24" s="81">
        <v>98310</v>
      </c>
      <c r="G24" s="101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157472</v>
      </c>
      <c r="E25" s="81">
        <v>9982</v>
      </c>
      <c r="F25" s="81">
        <v>147490</v>
      </c>
      <c r="G25" s="101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113230</v>
      </c>
      <c r="E26" s="81">
        <v>150</v>
      </c>
      <c r="F26" s="81">
        <v>113080</v>
      </c>
      <c r="G26" s="101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118176</v>
      </c>
      <c r="E27" s="81">
        <v>9531</v>
      </c>
      <c r="F27" s="81">
        <v>108645</v>
      </c>
      <c r="G27" s="101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142195</v>
      </c>
      <c r="E28" s="81">
        <v>3811</v>
      </c>
      <c r="F28" s="81">
        <v>138384</v>
      </c>
      <c r="G28" s="101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125000</v>
      </c>
      <c r="E29" s="81">
        <v>0</v>
      </c>
      <c r="F29" s="81">
        <v>125000</v>
      </c>
      <c r="G29" s="101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109020</v>
      </c>
      <c r="E30" s="81">
        <v>1469</v>
      </c>
      <c r="F30" s="81">
        <v>107551</v>
      </c>
      <c r="G30" s="101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118529</v>
      </c>
      <c r="E31" s="48">
        <v>8382</v>
      </c>
      <c r="F31" s="81">
        <v>110147</v>
      </c>
      <c r="G31" s="101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109925</v>
      </c>
      <c r="E32" s="48">
        <v>234</v>
      </c>
      <c r="F32" s="81">
        <v>109691</v>
      </c>
      <c r="G32" s="101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123167</v>
      </c>
      <c r="E33" s="48">
        <v>55</v>
      </c>
      <c r="F33" s="81">
        <v>123112</v>
      </c>
      <c r="G33" s="101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138002</v>
      </c>
      <c r="E34" s="48">
        <v>102</v>
      </c>
      <c r="F34" s="81">
        <v>137900</v>
      </c>
      <c r="G34" s="101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103630</v>
      </c>
      <c r="E35" s="48">
        <v>0</v>
      </c>
      <c r="F35" s="81">
        <v>103630</v>
      </c>
      <c r="G35" s="101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106290</v>
      </c>
      <c r="E36" s="48">
        <v>1116</v>
      </c>
      <c r="F36" s="81">
        <v>105174</v>
      </c>
      <c r="G36" s="101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126332</v>
      </c>
      <c r="E37" s="48">
        <v>332</v>
      </c>
      <c r="F37" s="81">
        <v>126000</v>
      </c>
      <c r="G37" s="101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140999</v>
      </c>
      <c r="E38" s="48">
        <v>1369</v>
      </c>
      <c r="F38" s="81">
        <v>139630</v>
      </c>
      <c r="G38" s="101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89996</v>
      </c>
      <c r="E39" s="48">
        <v>0</v>
      </c>
      <c r="F39" s="81">
        <v>89996</v>
      </c>
      <c r="G39" s="101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113510</v>
      </c>
      <c r="E40" s="48">
        <v>3857</v>
      </c>
      <c r="F40" s="81">
        <v>109653</v>
      </c>
      <c r="G40" s="101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99089</v>
      </c>
      <c r="E41" s="48">
        <v>124</v>
      </c>
      <c r="F41" s="81">
        <v>98965</v>
      </c>
      <c r="G41" s="101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141817</v>
      </c>
      <c r="E42" s="48">
        <v>29</v>
      </c>
      <c r="F42" s="81">
        <v>141788</v>
      </c>
      <c r="G42" s="101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115309</v>
      </c>
      <c r="E43" s="48">
        <v>15539</v>
      </c>
      <c r="F43" s="128">
        <v>99770</v>
      </c>
      <c r="G43" s="101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67500</v>
      </c>
      <c r="E44" s="81">
        <v>0</v>
      </c>
      <c r="F44" s="81">
        <v>67500</v>
      </c>
      <c r="G44" s="101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93610</v>
      </c>
      <c r="E45" s="48">
        <v>0</v>
      </c>
      <c r="F45" s="81">
        <v>93610</v>
      </c>
      <c r="G45" s="101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119203</v>
      </c>
      <c r="E46" s="48">
        <v>1222</v>
      </c>
      <c r="F46" s="81">
        <v>117981</v>
      </c>
      <c r="G46" s="101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115372</v>
      </c>
      <c r="E47" s="48">
        <v>0</v>
      </c>
      <c r="F47" s="81">
        <v>115372</v>
      </c>
      <c r="G47" s="101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736163</v>
      </c>
      <c r="E48" s="48">
        <v>76224</v>
      </c>
      <c r="F48" s="81">
        <v>659939</v>
      </c>
      <c r="G48" s="101"/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137167</v>
      </c>
      <c r="E49" s="48">
        <v>7881</v>
      </c>
      <c r="F49" s="81">
        <v>129286</v>
      </c>
      <c r="G49" s="101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151067</v>
      </c>
      <c r="E50" s="48">
        <v>688</v>
      </c>
      <c r="F50" s="81">
        <v>150379</v>
      </c>
      <c r="G50" s="101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118820</v>
      </c>
      <c r="E51" s="48">
        <v>10450</v>
      </c>
      <c r="F51" s="81">
        <v>108370</v>
      </c>
      <c r="G51" s="101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119582</v>
      </c>
      <c r="E52" s="48">
        <v>0</v>
      </c>
      <c r="F52" s="81">
        <v>119582</v>
      </c>
      <c r="G52" s="101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118732</v>
      </c>
      <c r="E53" s="48">
        <v>3732</v>
      </c>
      <c r="F53" s="81">
        <v>115000</v>
      </c>
      <c r="G53" s="101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89583</v>
      </c>
      <c r="E54" s="48">
        <v>583</v>
      </c>
      <c r="F54" s="81">
        <v>89000</v>
      </c>
      <c r="G54" s="101"/>
      <c r="H54" s="101"/>
      <c r="I54" s="101"/>
      <c r="J54" s="101"/>
      <c r="K54" s="101"/>
      <c r="L54" s="3"/>
      <c r="M54">
        <v>6374389</v>
      </c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6583219</v>
      </c>
      <c r="E55" s="60">
        <f>E4+E5+E6+E7+E8+E9+E10+E11+E12+E13+E14+E15+E16+E17+E18+E19+E20+E21+E22+E23+E24+E25+E26+E27+E28+E29+E30+E31+E32+E33+E34+E35+E36+E37+E38+E39+E40+E41+E42+E43+E44+E45+E46+E47+E48+E49+E50+E51+E52+E53+E54</f>
        <v>208830</v>
      </c>
      <c r="F55" s="60">
        <f>F4+F5+F6+F7+F8+F9+F10+F11+F12+F13+F14+F15+F16+F17+F18+F19+F20+F21+F22+F23+F24+F25+F26+F27+F28+F29+F30+F31+F32+F33+F34+F35+F36+F37+F38+F39+F40+F41+F42+F43+F44+F45+F46+F47+F48+F49+F50+F51+F52+F53+F54</f>
        <v>6374389</v>
      </c>
      <c r="G55" s="104"/>
      <c r="H55" s="104"/>
      <c r="I55" s="104"/>
      <c r="J55" s="104"/>
      <c r="K55" s="104"/>
      <c r="L55" s="3"/>
      <c r="M55" s="81">
        <v>659939</v>
      </c>
    </row>
    <row r="56" spans="6:13" ht="12.75">
      <c r="F56" s="3"/>
      <c r="G56" s="93"/>
      <c r="H56" s="93"/>
      <c r="I56" s="93"/>
      <c r="J56" s="93"/>
      <c r="K56" s="101"/>
      <c r="L56" s="3"/>
      <c r="M56" s="66">
        <f>M54-M55</f>
        <v>5714450</v>
      </c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15"/>
  <sheetViews>
    <sheetView zoomScalePageLayoutView="0" workbookViewId="0" topLeftCell="B1">
      <selection activeCell="L38" sqref="L38"/>
    </sheetView>
  </sheetViews>
  <sheetFormatPr defaultColWidth="9.140625" defaultRowHeight="12.75"/>
  <cols>
    <col min="1" max="1" width="0" style="0" hidden="1" customWidth="1"/>
    <col min="2" max="2" width="7.7109375" style="0" customWidth="1"/>
    <col min="3" max="3" width="18.57421875" style="0" customWidth="1"/>
    <col min="4" max="4" width="11.00390625" style="0" customWidth="1"/>
    <col min="6" max="6" width="10.421875" style="22" customWidth="1"/>
    <col min="7" max="7" width="11.57421875" style="0" customWidth="1"/>
    <col min="10" max="10" width="9.140625" style="66" customWidth="1"/>
    <col min="11" max="11" width="12.57421875" style="0" customWidth="1"/>
    <col min="12" max="12" width="9.140625" style="66" customWidth="1"/>
  </cols>
  <sheetData>
    <row r="1" ht="12.75">
      <c r="A1" s="22" t="s">
        <v>129</v>
      </c>
    </row>
    <row r="2" spans="1:5" ht="11.25" customHeight="1">
      <c r="A2" s="22"/>
      <c r="B2" s="22" t="s">
        <v>174</v>
      </c>
      <c r="C2" s="22"/>
      <c r="E2" s="3"/>
    </row>
    <row r="3" spans="2:12" ht="51">
      <c r="B3" s="64" t="s">
        <v>130</v>
      </c>
      <c r="C3" s="64" t="s">
        <v>131</v>
      </c>
      <c r="D3" s="64" t="s">
        <v>176</v>
      </c>
      <c r="E3" s="118" t="s">
        <v>177</v>
      </c>
      <c r="F3" s="120" t="s">
        <v>175</v>
      </c>
      <c r="G3" s="120"/>
      <c r="H3" s="120"/>
      <c r="I3" s="120"/>
      <c r="J3" s="121"/>
      <c r="K3" s="1"/>
      <c r="L3"/>
    </row>
    <row r="4" spans="2:12" ht="12.75">
      <c r="B4" s="58">
        <v>1</v>
      </c>
      <c r="C4" s="59" t="s">
        <v>80</v>
      </c>
      <c r="D4" s="81">
        <v>29840</v>
      </c>
      <c r="E4" s="119">
        <v>36607</v>
      </c>
      <c r="F4" s="80">
        <f>D4-E4</f>
        <v>-6767</v>
      </c>
      <c r="G4" s="48"/>
      <c r="H4" s="48"/>
      <c r="I4" s="48"/>
      <c r="J4" s="48"/>
      <c r="K4" s="1"/>
      <c r="L4"/>
    </row>
    <row r="5" spans="2:12" ht="12.75">
      <c r="B5" s="58">
        <v>2</v>
      </c>
      <c r="C5" s="59" t="s">
        <v>81</v>
      </c>
      <c r="D5" s="81">
        <v>32190</v>
      </c>
      <c r="E5" s="119">
        <v>15820</v>
      </c>
      <c r="F5" s="80">
        <f aca="true" t="shared" si="0" ref="F5:F55">D5-E5</f>
        <v>16370</v>
      </c>
      <c r="G5" s="48"/>
      <c r="H5" s="48"/>
      <c r="I5" s="48"/>
      <c r="J5" s="48"/>
      <c r="K5" s="1"/>
      <c r="L5"/>
    </row>
    <row r="6" spans="2:12" ht="12.75">
      <c r="B6" s="58">
        <v>3</v>
      </c>
      <c r="C6" s="59" t="s">
        <v>82</v>
      </c>
      <c r="D6" s="81">
        <v>27520</v>
      </c>
      <c r="E6" s="119">
        <v>19398</v>
      </c>
      <c r="F6" s="80">
        <f t="shared" si="0"/>
        <v>8122</v>
      </c>
      <c r="G6" s="48"/>
      <c r="H6" s="48"/>
      <c r="I6" s="48"/>
      <c r="J6" s="48"/>
      <c r="K6" s="1"/>
      <c r="L6"/>
    </row>
    <row r="7" spans="2:12" ht="12.75">
      <c r="B7" s="58">
        <v>4</v>
      </c>
      <c r="C7" s="59" t="s">
        <v>83</v>
      </c>
      <c r="D7" s="81">
        <v>27510</v>
      </c>
      <c r="E7" s="123">
        <v>20250</v>
      </c>
      <c r="F7" s="80">
        <f t="shared" si="0"/>
        <v>7260</v>
      </c>
      <c r="G7" s="48"/>
      <c r="H7" s="48"/>
      <c r="I7" s="48"/>
      <c r="J7" s="48"/>
      <c r="K7" s="1"/>
      <c r="L7"/>
    </row>
    <row r="8" spans="2:12" ht="12.75">
      <c r="B8" s="58">
        <v>5</v>
      </c>
      <c r="C8" s="59" t="s">
        <v>84</v>
      </c>
      <c r="D8" s="81">
        <v>29840</v>
      </c>
      <c r="E8" s="119">
        <v>13000</v>
      </c>
      <c r="F8" s="80">
        <f t="shared" si="0"/>
        <v>16840</v>
      </c>
      <c r="G8" s="48"/>
      <c r="H8" s="48"/>
      <c r="I8" s="48"/>
      <c r="J8" s="48"/>
      <c r="K8" s="1"/>
      <c r="L8"/>
    </row>
    <row r="9" spans="2:13" ht="12.75">
      <c r="B9" s="58">
        <v>6</v>
      </c>
      <c r="C9" s="59" t="s">
        <v>85</v>
      </c>
      <c r="D9" s="81">
        <v>29840</v>
      </c>
      <c r="E9" s="119">
        <v>16150</v>
      </c>
      <c r="F9" s="80">
        <f t="shared" si="0"/>
        <v>13690</v>
      </c>
      <c r="G9" s="48"/>
      <c r="H9" s="48"/>
      <c r="I9" s="48"/>
      <c r="J9" s="48"/>
      <c r="K9" s="1"/>
      <c r="L9"/>
      <c r="M9" s="3"/>
    </row>
    <row r="10" spans="2:12" ht="12.75">
      <c r="B10" s="58">
        <v>7</v>
      </c>
      <c r="C10" s="69" t="s">
        <v>86</v>
      </c>
      <c r="D10" s="81">
        <v>28670</v>
      </c>
      <c r="E10" s="119">
        <v>11519</v>
      </c>
      <c r="F10" s="80">
        <f t="shared" si="0"/>
        <v>17151</v>
      </c>
      <c r="G10" s="48"/>
      <c r="H10" s="48"/>
      <c r="I10" s="48"/>
      <c r="J10" s="48"/>
      <c r="K10" s="1"/>
      <c r="L10"/>
    </row>
    <row r="11" spans="2:12" ht="12.75">
      <c r="B11" s="58">
        <v>8</v>
      </c>
      <c r="C11" s="59" t="s">
        <v>87</v>
      </c>
      <c r="D11" s="81">
        <v>31600</v>
      </c>
      <c r="E11" s="119">
        <v>3600</v>
      </c>
      <c r="F11" s="80">
        <f t="shared" si="0"/>
        <v>28000</v>
      </c>
      <c r="G11" s="57"/>
      <c r="H11" s="48"/>
      <c r="I11" s="48"/>
      <c r="J11" s="48"/>
      <c r="K11" s="1"/>
      <c r="L11"/>
    </row>
    <row r="12" spans="2:12" ht="12.75">
      <c r="B12" s="58">
        <v>9</v>
      </c>
      <c r="C12" s="59" t="s">
        <v>88</v>
      </c>
      <c r="D12" s="81">
        <v>32770</v>
      </c>
      <c r="E12" s="119">
        <v>16300</v>
      </c>
      <c r="F12" s="80">
        <f t="shared" si="0"/>
        <v>16470</v>
      </c>
      <c r="G12" s="48"/>
      <c r="H12" s="48"/>
      <c r="I12" s="48"/>
      <c r="J12" s="48"/>
      <c r="K12" s="1"/>
      <c r="L12"/>
    </row>
    <row r="13" spans="2:12" ht="12.75">
      <c r="B13" s="58">
        <v>10</v>
      </c>
      <c r="C13" s="59" t="s">
        <v>89</v>
      </c>
      <c r="D13" s="81">
        <v>29260</v>
      </c>
      <c r="E13" s="119">
        <v>6529</v>
      </c>
      <c r="F13" s="80">
        <f t="shared" si="0"/>
        <v>22731</v>
      </c>
      <c r="G13" s="48"/>
      <c r="H13" s="48"/>
      <c r="I13" s="48"/>
      <c r="J13" s="48"/>
      <c r="K13" s="1"/>
      <c r="L13"/>
    </row>
    <row r="14" spans="2:12" ht="12.75">
      <c r="B14" s="58">
        <v>11</v>
      </c>
      <c r="C14" s="59" t="s">
        <v>90</v>
      </c>
      <c r="D14" s="81">
        <v>32770</v>
      </c>
      <c r="E14" s="119">
        <v>13475</v>
      </c>
      <c r="F14" s="80">
        <f t="shared" si="0"/>
        <v>19295</v>
      </c>
      <c r="G14" s="48"/>
      <c r="H14" s="48"/>
      <c r="I14" s="48"/>
      <c r="J14" s="48"/>
      <c r="K14" s="1"/>
      <c r="L14"/>
    </row>
    <row r="15" spans="2:12" ht="12.75">
      <c r="B15" s="58">
        <v>12</v>
      </c>
      <c r="C15" s="59" t="s">
        <v>91</v>
      </c>
      <c r="D15" s="81">
        <v>26340</v>
      </c>
      <c r="E15" s="119">
        <v>16382</v>
      </c>
      <c r="F15" s="80">
        <f t="shared" si="0"/>
        <v>9958</v>
      </c>
      <c r="G15" s="48"/>
      <c r="H15" s="48"/>
      <c r="I15" s="48"/>
      <c r="J15" s="48"/>
      <c r="K15" s="1"/>
      <c r="L15"/>
    </row>
    <row r="16" spans="2:12" ht="12.75">
      <c r="B16" s="58">
        <v>13</v>
      </c>
      <c r="C16" s="59" t="s">
        <v>92</v>
      </c>
      <c r="D16" s="81">
        <v>23410</v>
      </c>
      <c r="E16" s="119">
        <v>5000</v>
      </c>
      <c r="F16" s="80">
        <f t="shared" si="0"/>
        <v>18410</v>
      </c>
      <c r="G16" s="48"/>
      <c r="H16" s="48"/>
      <c r="I16" s="48"/>
      <c r="J16" s="48"/>
      <c r="K16" s="1"/>
      <c r="L16"/>
    </row>
    <row r="17" spans="2:12" ht="12.75">
      <c r="B17" s="58">
        <v>14</v>
      </c>
      <c r="C17" s="59" t="s">
        <v>93</v>
      </c>
      <c r="D17" s="81">
        <v>42140</v>
      </c>
      <c r="E17" s="119">
        <v>32969</v>
      </c>
      <c r="F17" s="80">
        <f t="shared" si="0"/>
        <v>9171</v>
      </c>
      <c r="G17" s="48"/>
      <c r="H17" s="48"/>
      <c r="I17" s="48"/>
      <c r="J17" s="48"/>
      <c r="K17" s="1"/>
      <c r="L17"/>
    </row>
    <row r="18" spans="2:12" ht="12.75">
      <c r="B18" s="58">
        <v>15</v>
      </c>
      <c r="C18" s="59" t="s">
        <v>94</v>
      </c>
      <c r="D18" s="81">
        <v>25750</v>
      </c>
      <c r="E18" s="119">
        <v>11708</v>
      </c>
      <c r="F18" s="80">
        <f t="shared" si="0"/>
        <v>14042</v>
      </c>
      <c r="G18" s="48"/>
      <c r="H18" s="48"/>
      <c r="I18" s="48"/>
      <c r="J18" s="48"/>
      <c r="K18" s="1"/>
      <c r="L18"/>
    </row>
    <row r="19" spans="2:12" ht="12.75">
      <c r="B19" s="58">
        <v>16</v>
      </c>
      <c r="C19" s="59" t="s">
        <v>135</v>
      </c>
      <c r="D19" s="81">
        <v>32770</v>
      </c>
      <c r="E19" s="119">
        <v>35000</v>
      </c>
      <c r="F19" s="80">
        <f t="shared" si="0"/>
        <v>-2230</v>
      </c>
      <c r="G19" s="48"/>
      <c r="H19" s="48"/>
      <c r="I19" s="48"/>
      <c r="J19" s="48"/>
      <c r="K19" s="1"/>
      <c r="L19"/>
    </row>
    <row r="20" spans="2:12" ht="12.75">
      <c r="B20" s="58">
        <v>17</v>
      </c>
      <c r="C20" s="59" t="s">
        <v>136</v>
      </c>
      <c r="D20" s="81">
        <v>25170</v>
      </c>
      <c r="E20" s="119">
        <v>18405</v>
      </c>
      <c r="F20" s="80">
        <f t="shared" si="0"/>
        <v>6765</v>
      </c>
      <c r="G20" s="48"/>
      <c r="H20" s="48"/>
      <c r="I20" s="48"/>
      <c r="J20" s="48"/>
      <c r="K20" s="1"/>
      <c r="L20"/>
    </row>
    <row r="21" spans="2:12" ht="12.75">
      <c r="B21" s="58">
        <v>18</v>
      </c>
      <c r="C21" s="59" t="s">
        <v>95</v>
      </c>
      <c r="D21" s="81">
        <v>23410</v>
      </c>
      <c r="E21" s="119">
        <v>16198</v>
      </c>
      <c r="F21" s="80">
        <f t="shared" si="0"/>
        <v>7212</v>
      </c>
      <c r="G21" s="48"/>
      <c r="H21" s="48"/>
      <c r="I21" s="48"/>
      <c r="J21" s="48"/>
      <c r="K21" s="1"/>
      <c r="L21"/>
    </row>
    <row r="22" spans="2:12" ht="12.75">
      <c r="B22" s="58">
        <v>19</v>
      </c>
      <c r="C22" s="59" t="s">
        <v>96</v>
      </c>
      <c r="D22" s="81">
        <v>27510</v>
      </c>
      <c r="E22" s="119">
        <v>16512</v>
      </c>
      <c r="F22" s="80">
        <f t="shared" si="0"/>
        <v>10998</v>
      </c>
      <c r="G22" s="48"/>
      <c r="H22" s="48"/>
      <c r="I22" s="48"/>
      <c r="J22" s="48"/>
      <c r="K22" s="1"/>
      <c r="L22"/>
    </row>
    <row r="23" spans="2:12" ht="12.75">
      <c r="B23" s="58">
        <v>20</v>
      </c>
      <c r="C23" s="59" t="s">
        <v>97</v>
      </c>
      <c r="D23" s="81">
        <v>32770</v>
      </c>
      <c r="E23" s="119">
        <v>26325</v>
      </c>
      <c r="F23" s="80">
        <f t="shared" si="0"/>
        <v>6445</v>
      </c>
      <c r="G23" s="48"/>
      <c r="H23" s="48"/>
      <c r="I23" s="48"/>
      <c r="J23" s="48"/>
      <c r="K23" s="1"/>
      <c r="L23"/>
    </row>
    <row r="24" spans="2:12" ht="12.75">
      <c r="B24" s="58">
        <v>21</v>
      </c>
      <c r="C24" s="59" t="s">
        <v>98</v>
      </c>
      <c r="D24" s="81">
        <v>29840</v>
      </c>
      <c r="E24" s="119">
        <v>35677</v>
      </c>
      <c r="F24" s="80">
        <f t="shared" si="0"/>
        <v>-5837</v>
      </c>
      <c r="G24" s="48"/>
      <c r="H24" s="48"/>
      <c r="I24" s="48"/>
      <c r="J24" s="48"/>
      <c r="K24" s="1"/>
      <c r="L24"/>
    </row>
    <row r="25" spans="2:12" ht="12.75">
      <c r="B25" s="58">
        <v>22</v>
      </c>
      <c r="C25" s="59" t="s">
        <v>99</v>
      </c>
      <c r="D25" s="81">
        <v>33940</v>
      </c>
      <c r="E25" s="119">
        <v>23307</v>
      </c>
      <c r="F25" s="80">
        <f t="shared" si="0"/>
        <v>10633</v>
      </c>
      <c r="G25" s="48"/>
      <c r="H25" s="48"/>
      <c r="I25" s="48"/>
      <c r="J25" s="48"/>
      <c r="K25" s="1"/>
      <c r="L25"/>
    </row>
    <row r="26" spans="2:12" ht="12.75">
      <c r="B26" s="58">
        <v>23</v>
      </c>
      <c r="C26" s="69" t="s">
        <v>100</v>
      </c>
      <c r="D26" s="81">
        <v>29840</v>
      </c>
      <c r="E26" s="119">
        <v>5448</v>
      </c>
      <c r="F26" s="80">
        <f t="shared" si="0"/>
        <v>24392</v>
      </c>
      <c r="G26" s="48"/>
      <c r="H26" s="48"/>
      <c r="I26" s="48"/>
      <c r="J26" s="48"/>
      <c r="K26" s="1"/>
      <c r="L26"/>
    </row>
    <row r="27" spans="2:12" ht="12.75">
      <c r="B27" s="58">
        <v>24</v>
      </c>
      <c r="C27" s="59" t="s">
        <v>101</v>
      </c>
      <c r="D27" s="81">
        <v>34520</v>
      </c>
      <c r="E27" s="119">
        <v>0</v>
      </c>
      <c r="F27" s="80">
        <f t="shared" si="0"/>
        <v>34520</v>
      </c>
      <c r="G27" s="48"/>
      <c r="H27" s="48"/>
      <c r="I27" s="48"/>
      <c r="J27" s="48"/>
      <c r="K27" s="1"/>
      <c r="L27"/>
    </row>
    <row r="28" spans="2:12" ht="12.75">
      <c r="B28" s="58">
        <v>25</v>
      </c>
      <c r="C28" s="69" t="s">
        <v>102</v>
      </c>
      <c r="D28" s="81">
        <v>36290</v>
      </c>
      <c r="E28" s="119">
        <v>21815</v>
      </c>
      <c r="F28" s="80">
        <f t="shared" si="0"/>
        <v>14475</v>
      </c>
      <c r="G28" s="48"/>
      <c r="H28" s="48"/>
      <c r="I28" s="48"/>
      <c r="J28" s="48"/>
      <c r="K28" s="1"/>
      <c r="L28"/>
    </row>
    <row r="29" spans="2:12" ht="12.75">
      <c r="B29" s="58">
        <v>26</v>
      </c>
      <c r="C29" s="59" t="s">
        <v>103</v>
      </c>
      <c r="D29" s="81">
        <v>32770</v>
      </c>
      <c r="E29" s="119">
        <v>16000</v>
      </c>
      <c r="F29" s="80">
        <f t="shared" si="0"/>
        <v>16770</v>
      </c>
      <c r="G29" s="48"/>
      <c r="H29" s="48"/>
      <c r="I29" s="48"/>
      <c r="J29" s="48"/>
      <c r="K29" s="1"/>
      <c r="L29"/>
    </row>
    <row r="30" spans="2:12" ht="12.75">
      <c r="B30" s="58">
        <v>27</v>
      </c>
      <c r="C30" s="59" t="s">
        <v>104</v>
      </c>
      <c r="D30" s="81">
        <v>29260</v>
      </c>
      <c r="E30" s="119">
        <v>13112</v>
      </c>
      <c r="F30" s="80">
        <f t="shared" si="0"/>
        <v>16148</v>
      </c>
      <c r="G30" s="48"/>
      <c r="H30" s="48"/>
      <c r="I30" s="48"/>
      <c r="J30" s="48"/>
      <c r="K30" s="1"/>
      <c r="L30"/>
    </row>
    <row r="31" spans="2:12" ht="12.75">
      <c r="B31" s="58">
        <v>28</v>
      </c>
      <c r="C31" s="59" t="s">
        <v>105</v>
      </c>
      <c r="D31" s="48">
        <v>30430</v>
      </c>
      <c r="E31" s="119">
        <v>25616</v>
      </c>
      <c r="F31" s="80">
        <f t="shared" si="0"/>
        <v>4814</v>
      </c>
      <c r="G31" s="48"/>
      <c r="H31" s="48"/>
      <c r="I31" s="48"/>
      <c r="J31" s="48"/>
      <c r="K31" s="1"/>
      <c r="L31"/>
    </row>
    <row r="32" spans="2:12" ht="12.75">
      <c r="B32" s="58">
        <v>29</v>
      </c>
      <c r="C32" s="59" t="s">
        <v>106</v>
      </c>
      <c r="D32" s="48">
        <v>28670</v>
      </c>
      <c r="E32" s="119">
        <v>22296</v>
      </c>
      <c r="F32" s="80">
        <f t="shared" si="0"/>
        <v>6374</v>
      </c>
      <c r="G32" s="48"/>
      <c r="H32" s="48"/>
      <c r="I32" s="48"/>
      <c r="J32" s="48"/>
      <c r="K32" s="1"/>
      <c r="L32"/>
    </row>
    <row r="33" spans="2:12" ht="12.75">
      <c r="B33" s="58">
        <v>30</v>
      </c>
      <c r="C33" s="59" t="s">
        <v>107</v>
      </c>
      <c r="D33" s="48">
        <v>37460</v>
      </c>
      <c r="E33" s="119">
        <v>15360</v>
      </c>
      <c r="F33" s="80">
        <f t="shared" si="0"/>
        <v>22100</v>
      </c>
      <c r="G33" s="48"/>
      <c r="H33" s="48"/>
      <c r="I33" s="48"/>
      <c r="J33" s="48"/>
      <c r="K33" s="1"/>
      <c r="L33"/>
    </row>
    <row r="34" spans="2:12" ht="12.75">
      <c r="B34" s="58">
        <v>31</v>
      </c>
      <c r="C34" s="69" t="s">
        <v>108</v>
      </c>
      <c r="D34" s="48">
        <v>35110</v>
      </c>
      <c r="E34" s="119">
        <v>27154</v>
      </c>
      <c r="F34" s="80">
        <f t="shared" si="0"/>
        <v>7956</v>
      </c>
      <c r="G34" s="48"/>
      <c r="H34" s="48"/>
      <c r="I34" s="48"/>
      <c r="J34" s="48"/>
      <c r="K34" s="1"/>
      <c r="L34"/>
    </row>
    <row r="35" spans="2:12" ht="12.75">
      <c r="B35" s="58">
        <v>32</v>
      </c>
      <c r="C35" s="59" t="s">
        <v>109</v>
      </c>
      <c r="D35" s="48">
        <v>26340</v>
      </c>
      <c r="E35" s="119">
        <v>22100</v>
      </c>
      <c r="F35" s="80">
        <f t="shared" si="0"/>
        <v>4240</v>
      </c>
      <c r="G35" s="48"/>
      <c r="H35" s="48"/>
      <c r="I35" s="48"/>
      <c r="J35" s="48"/>
      <c r="K35" s="1"/>
      <c r="L35"/>
    </row>
    <row r="36" spans="2:12" ht="12.75">
      <c r="B36" s="58">
        <v>33</v>
      </c>
      <c r="C36" s="59" t="s">
        <v>110</v>
      </c>
      <c r="D36" s="48">
        <v>25170</v>
      </c>
      <c r="E36" s="119">
        <v>4800</v>
      </c>
      <c r="F36" s="80">
        <f t="shared" si="0"/>
        <v>20370</v>
      </c>
      <c r="G36" s="48"/>
      <c r="H36" s="48"/>
      <c r="I36" s="48"/>
      <c r="J36" s="48"/>
      <c r="K36" s="1"/>
      <c r="L36"/>
    </row>
    <row r="37" spans="2:12" ht="12.75">
      <c r="B37" s="58">
        <v>34</v>
      </c>
      <c r="C37" s="59" t="s">
        <v>111</v>
      </c>
      <c r="D37" s="48">
        <v>34520</v>
      </c>
      <c r="E37" s="119">
        <v>2500</v>
      </c>
      <c r="F37" s="80">
        <f t="shared" si="0"/>
        <v>32020</v>
      </c>
      <c r="G37" s="48"/>
      <c r="H37" s="48"/>
      <c r="I37" s="48"/>
      <c r="J37" s="48"/>
      <c r="K37" s="1"/>
      <c r="L37"/>
    </row>
    <row r="38" spans="2:12" ht="12.75">
      <c r="B38" s="58">
        <v>35</v>
      </c>
      <c r="C38" s="59" t="s">
        <v>112</v>
      </c>
      <c r="D38" s="48">
        <v>32770</v>
      </c>
      <c r="E38" s="119">
        <v>12173</v>
      </c>
      <c r="F38" s="80">
        <f t="shared" si="0"/>
        <v>20597</v>
      </c>
      <c r="G38" s="48"/>
      <c r="H38" s="48"/>
      <c r="I38" s="78"/>
      <c r="J38" s="48"/>
      <c r="K38" s="1"/>
      <c r="L38"/>
    </row>
    <row r="39" spans="2:12" ht="12.75">
      <c r="B39" s="58">
        <v>36</v>
      </c>
      <c r="C39" s="59" t="s">
        <v>113</v>
      </c>
      <c r="D39" s="48">
        <v>22830</v>
      </c>
      <c r="E39" s="119">
        <v>4606</v>
      </c>
      <c r="F39" s="80">
        <f t="shared" si="0"/>
        <v>18224</v>
      </c>
      <c r="G39" s="48"/>
      <c r="H39" s="48"/>
      <c r="I39" s="48"/>
      <c r="J39" s="48"/>
      <c r="K39" s="1"/>
      <c r="L39"/>
    </row>
    <row r="40" spans="2:12" ht="12.75">
      <c r="B40" s="58">
        <v>37</v>
      </c>
      <c r="C40" s="59" t="s">
        <v>114</v>
      </c>
      <c r="D40" s="48">
        <v>29260</v>
      </c>
      <c r="E40" s="119">
        <v>20542</v>
      </c>
      <c r="F40" s="80">
        <f t="shared" si="0"/>
        <v>8718</v>
      </c>
      <c r="G40" s="48"/>
      <c r="H40" s="48"/>
      <c r="I40" s="48"/>
      <c r="J40" s="48"/>
      <c r="K40" s="1"/>
      <c r="L40"/>
    </row>
    <row r="41" spans="2:12" ht="12.75">
      <c r="B41" s="58">
        <v>38</v>
      </c>
      <c r="C41" s="59" t="s">
        <v>115</v>
      </c>
      <c r="D41" s="48">
        <v>26920</v>
      </c>
      <c r="E41" s="119">
        <v>0</v>
      </c>
      <c r="F41" s="80">
        <f t="shared" si="0"/>
        <v>26920</v>
      </c>
      <c r="G41" s="48"/>
      <c r="H41" s="48"/>
      <c r="I41" s="48"/>
      <c r="J41" s="48"/>
      <c r="K41" s="1"/>
      <c r="L41"/>
    </row>
    <row r="42" spans="2:12" ht="12.75">
      <c r="B42" s="58">
        <v>39</v>
      </c>
      <c r="C42" s="59" t="s">
        <v>116</v>
      </c>
      <c r="D42" s="48">
        <v>33350</v>
      </c>
      <c r="E42" s="119">
        <v>10838</v>
      </c>
      <c r="F42" s="80">
        <f t="shared" si="0"/>
        <v>22512</v>
      </c>
      <c r="G42" s="48"/>
      <c r="H42" s="48"/>
      <c r="I42" s="48"/>
      <c r="J42" s="48"/>
      <c r="K42" s="1"/>
      <c r="L42"/>
    </row>
    <row r="43" spans="2:12" ht="12.75">
      <c r="B43" s="58">
        <v>40</v>
      </c>
      <c r="C43" s="59" t="s">
        <v>117</v>
      </c>
      <c r="D43" s="48">
        <v>28090</v>
      </c>
      <c r="E43" s="119">
        <v>9011</v>
      </c>
      <c r="F43" s="80">
        <f t="shared" si="0"/>
        <v>19079</v>
      </c>
      <c r="G43" s="48"/>
      <c r="H43" s="48"/>
      <c r="I43" s="48"/>
      <c r="J43" s="48"/>
      <c r="K43" s="1"/>
      <c r="L43"/>
    </row>
    <row r="44" spans="2:12" ht="12.75">
      <c r="B44" s="58">
        <v>41</v>
      </c>
      <c r="C44" s="59" t="s">
        <v>118</v>
      </c>
      <c r="D44" s="81">
        <v>22240</v>
      </c>
      <c r="E44" s="119">
        <v>4070</v>
      </c>
      <c r="F44" s="80">
        <f t="shared" si="0"/>
        <v>18170</v>
      </c>
      <c r="G44" s="48"/>
      <c r="H44" s="48"/>
      <c r="I44" s="48"/>
      <c r="J44" s="48"/>
      <c r="K44" s="1"/>
      <c r="L44" s="3"/>
    </row>
    <row r="45" spans="2:12" ht="12.75">
      <c r="B45" s="58">
        <v>42</v>
      </c>
      <c r="C45" s="59" t="s">
        <v>119</v>
      </c>
      <c r="D45" s="81">
        <v>24000</v>
      </c>
      <c r="E45" s="119">
        <v>20827</v>
      </c>
      <c r="F45" s="80">
        <f t="shared" si="0"/>
        <v>3173</v>
      </c>
      <c r="G45" s="48"/>
      <c r="H45" s="48"/>
      <c r="I45" s="48"/>
      <c r="J45" s="48"/>
      <c r="K45" s="1"/>
      <c r="L45" s="38"/>
    </row>
    <row r="46" spans="2:12" ht="12.75">
      <c r="B46" s="58">
        <v>43</v>
      </c>
      <c r="C46" s="59" t="s">
        <v>120</v>
      </c>
      <c r="D46" s="48">
        <v>32770</v>
      </c>
      <c r="E46" s="119">
        <v>31005</v>
      </c>
      <c r="F46" s="80">
        <f t="shared" si="0"/>
        <v>1765</v>
      </c>
      <c r="G46" s="48"/>
      <c r="H46" s="48"/>
      <c r="I46" s="48"/>
      <c r="J46" s="48"/>
      <c r="K46" s="1"/>
      <c r="L46" s="101"/>
    </row>
    <row r="47" spans="2:12" ht="12.75">
      <c r="B47" s="58">
        <v>44</v>
      </c>
      <c r="C47" s="59" t="s">
        <v>121</v>
      </c>
      <c r="D47" s="48">
        <v>32770</v>
      </c>
      <c r="E47" s="119">
        <v>20442</v>
      </c>
      <c r="F47" s="80">
        <f t="shared" si="0"/>
        <v>12328</v>
      </c>
      <c r="G47" s="48"/>
      <c r="H47" s="48"/>
      <c r="I47" s="48"/>
      <c r="J47" s="48"/>
      <c r="K47" s="1"/>
      <c r="L47" s="38"/>
    </row>
    <row r="48" spans="2:12" ht="12.75">
      <c r="B48" s="58">
        <v>45</v>
      </c>
      <c r="C48" s="59" t="s">
        <v>137</v>
      </c>
      <c r="D48" s="48">
        <v>185510</v>
      </c>
      <c r="E48" s="119"/>
      <c r="F48" s="80">
        <f t="shared" si="0"/>
        <v>185510</v>
      </c>
      <c r="G48" s="48"/>
      <c r="H48" s="48"/>
      <c r="I48" s="48"/>
      <c r="J48" s="48"/>
      <c r="K48" s="1"/>
      <c r="L48" s="3"/>
    </row>
    <row r="49" spans="2:12" ht="12.75">
      <c r="B49" s="58">
        <v>46</v>
      </c>
      <c r="C49" s="59" t="s">
        <v>122</v>
      </c>
      <c r="D49" s="48">
        <v>33350</v>
      </c>
      <c r="E49" s="119">
        <v>27000</v>
      </c>
      <c r="F49" s="80">
        <f t="shared" si="0"/>
        <v>6350</v>
      </c>
      <c r="G49" s="48"/>
      <c r="H49" s="48"/>
      <c r="I49" s="48"/>
      <c r="J49" s="48"/>
      <c r="K49" s="1"/>
      <c r="L49"/>
    </row>
    <row r="50" spans="2:12" ht="12.75">
      <c r="B50" s="58">
        <v>47</v>
      </c>
      <c r="C50" s="59" t="s">
        <v>123</v>
      </c>
      <c r="D50" s="48">
        <v>33350</v>
      </c>
      <c r="E50" s="119">
        <v>35039</v>
      </c>
      <c r="F50" s="80">
        <f t="shared" si="0"/>
        <v>-1689</v>
      </c>
      <c r="G50" s="48"/>
      <c r="H50" s="48"/>
      <c r="I50" s="48"/>
      <c r="J50" s="48"/>
      <c r="K50" s="1"/>
      <c r="L50"/>
    </row>
    <row r="51" spans="2:12" ht="12.75">
      <c r="B51" s="58">
        <v>48</v>
      </c>
      <c r="C51" s="59" t="s">
        <v>124</v>
      </c>
      <c r="D51" s="48">
        <v>30430</v>
      </c>
      <c r="E51" s="119">
        <v>29811</v>
      </c>
      <c r="F51" s="80">
        <f t="shared" si="0"/>
        <v>619</v>
      </c>
      <c r="G51" s="48"/>
      <c r="H51" s="48"/>
      <c r="I51" s="48"/>
      <c r="J51" s="48"/>
      <c r="K51" s="1"/>
      <c r="L51"/>
    </row>
    <row r="52" spans="2:12" ht="12.75">
      <c r="B52" s="58">
        <v>49</v>
      </c>
      <c r="C52" s="59" t="s">
        <v>138</v>
      </c>
      <c r="D52" s="48">
        <v>32770</v>
      </c>
      <c r="E52" s="119">
        <v>22812</v>
      </c>
      <c r="F52" s="80">
        <f t="shared" si="0"/>
        <v>9958</v>
      </c>
      <c r="G52" s="48"/>
      <c r="H52" s="48"/>
      <c r="I52" s="48"/>
      <c r="J52" s="48"/>
      <c r="K52" s="1"/>
      <c r="L52"/>
    </row>
    <row r="53" spans="2:12" ht="12.75">
      <c r="B53" s="58">
        <v>50</v>
      </c>
      <c r="C53" s="59" t="s">
        <v>139</v>
      </c>
      <c r="D53" s="48">
        <v>30430</v>
      </c>
      <c r="E53" s="119">
        <v>10000</v>
      </c>
      <c r="F53" s="80">
        <f t="shared" si="0"/>
        <v>20430</v>
      </c>
      <c r="G53" s="48"/>
      <c r="H53" s="48"/>
      <c r="I53" s="48"/>
      <c r="J53" s="48"/>
      <c r="K53" s="1"/>
      <c r="L53"/>
    </row>
    <row r="54" spans="2:12" ht="12.75">
      <c r="B54" s="58">
        <v>51</v>
      </c>
      <c r="C54" s="59" t="s">
        <v>125</v>
      </c>
      <c r="D54" s="48">
        <v>26920</v>
      </c>
      <c r="E54" s="119">
        <v>9436</v>
      </c>
      <c r="F54" s="80">
        <f t="shared" si="0"/>
        <v>17484</v>
      </c>
      <c r="G54" s="48"/>
      <c r="H54" s="48"/>
      <c r="I54" s="48"/>
      <c r="J54" s="48"/>
      <c r="K54" s="1"/>
      <c r="L54"/>
    </row>
    <row r="55" spans="2:12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1693000</v>
      </c>
      <c r="E55" s="60">
        <f>E4+E5+E6+E7+E8+E9+E10+E11+E12+E13+E14+E15+E16+E17+E18+E19+E20+E21+E22+E23+E24+E25+E26+E27+E28+E29+E30+E31+E32+E33+E34+E35+E36+E37+E38+E39+E40+E41+E42+E43+E44+E45+E46+E47+E48+E49+E50+E51+E52+E53+E54</f>
        <v>853944</v>
      </c>
      <c r="F55" s="80">
        <f t="shared" si="0"/>
        <v>839056</v>
      </c>
      <c r="G55" s="126"/>
      <c r="H55" s="126"/>
      <c r="I55" s="126"/>
      <c r="J55" s="126"/>
      <c r="K55" s="127"/>
      <c r="L55"/>
    </row>
    <row r="56" spans="5:11" ht="12.75">
      <c r="E56" s="3"/>
      <c r="F56" s="124"/>
      <c r="G56" s="93"/>
      <c r="H56" s="93"/>
      <c r="I56" s="93"/>
      <c r="J56" s="101"/>
      <c r="K56" s="3"/>
    </row>
    <row r="57" spans="5:11" ht="12.75">
      <c r="E57" s="3"/>
      <c r="F57" s="125"/>
      <c r="G57" s="3"/>
      <c r="H57" s="3"/>
      <c r="I57" s="3"/>
      <c r="J57" s="38"/>
      <c r="K57" s="3"/>
    </row>
    <row r="58" spans="5:11" ht="12.75">
      <c r="E58" s="3"/>
      <c r="F58" s="125"/>
      <c r="G58" s="3"/>
      <c r="H58" s="3"/>
      <c r="I58" s="3"/>
      <c r="J58" s="38"/>
      <c r="K58" s="3"/>
    </row>
    <row r="59" spans="5:11" ht="12.75">
      <c r="E59" s="3"/>
      <c r="F59" s="125"/>
      <c r="G59" s="3"/>
      <c r="H59" s="3"/>
      <c r="I59" s="3"/>
      <c r="J59" s="38"/>
      <c r="K59" s="3"/>
    </row>
    <row r="60" spans="5:11" ht="12.75">
      <c r="E60" s="3"/>
      <c r="F60" s="125"/>
      <c r="G60" s="3"/>
      <c r="H60" s="3"/>
      <c r="I60" s="3"/>
      <c r="J60" s="38"/>
      <c r="K60" s="3"/>
    </row>
    <row r="61" spans="5:11" ht="12.75">
      <c r="E61" s="3"/>
      <c r="F61" s="125"/>
      <c r="G61" s="3"/>
      <c r="H61" s="3"/>
      <c r="I61" s="3"/>
      <c r="J61" s="38"/>
      <c r="K61" s="3"/>
    </row>
    <row r="62" spans="5:10" ht="12.75">
      <c r="E62" s="3"/>
      <c r="F62" s="125"/>
      <c r="G62" s="3"/>
      <c r="H62" s="3"/>
      <c r="I62" s="3"/>
      <c r="J62" s="38"/>
    </row>
    <row r="63" spans="5:10" ht="12.75">
      <c r="E63" s="3"/>
      <c r="F63" s="125"/>
      <c r="G63" s="3"/>
      <c r="H63" s="3"/>
      <c r="I63" s="3"/>
      <c r="J63" s="38"/>
    </row>
    <row r="64" spans="5:10" ht="12.75">
      <c r="E64" s="3"/>
      <c r="F64" s="125"/>
      <c r="G64" s="3"/>
      <c r="H64" s="3"/>
      <c r="I64" s="3"/>
      <c r="J64" s="38"/>
    </row>
    <row r="65" spans="5:10" ht="12.75">
      <c r="E65" s="3"/>
      <c r="F65" s="125"/>
      <c r="G65" s="3"/>
      <c r="H65" s="3"/>
      <c r="I65" s="3"/>
      <c r="J65" s="38"/>
    </row>
    <row r="66" spans="5:10" ht="12.75">
      <c r="E66" s="3"/>
      <c r="F66" s="125"/>
      <c r="G66" s="3"/>
      <c r="H66" s="3"/>
      <c r="I66" s="3"/>
      <c r="J66" s="38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34">
      <selection activeCell="I4" sqref="I4:I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54">E4+F4</f>
        <v>119295</v>
      </c>
      <c r="E4" s="61">
        <v>28790</v>
      </c>
      <c r="F4" s="61">
        <v>90505</v>
      </c>
      <c r="G4" s="40">
        <f>H4+I4</f>
        <v>90505</v>
      </c>
      <c r="H4" s="40">
        <v>28790</v>
      </c>
      <c r="I4" s="40">
        <v>61715</v>
      </c>
      <c r="J4" s="30">
        <f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aca="true" t="shared" si="1" ref="G5:G54">H5+I5</f>
        <v>101085</v>
      </c>
      <c r="H5" s="30">
        <v>0</v>
      </c>
      <c r="I5" s="30">
        <v>101085</v>
      </c>
      <c r="J5" s="30">
        <f aca="true" t="shared" si="2" ref="J5:J54">I5-F5</f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t="shared" si="0"/>
        <v>75497</v>
      </c>
      <c r="E36" s="30">
        <v>2380</v>
      </c>
      <c r="F36" s="30">
        <v>73117</v>
      </c>
      <c r="G36" s="30">
        <f t="shared" si="1"/>
        <v>75497</v>
      </c>
      <c r="H36" s="30">
        <v>2380</v>
      </c>
      <c r="I36" s="30">
        <v>73117</v>
      </c>
      <c r="J36" s="30">
        <f t="shared" si="2"/>
        <v>0</v>
      </c>
    </row>
    <row r="37" spans="2:10" ht="12.75">
      <c r="B37" s="58">
        <v>34</v>
      </c>
      <c r="C37" s="59" t="s">
        <v>111</v>
      </c>
      <c r="D37" s="60">
        <f t="shared" si="0"/>
        <v>100158</v>
      </c>
      <c r="E37" s="30">
        <v>158</v>
      </c>
      <c r="F37" s="30">
        <v>100000</v>
      </c>
      <c r="G37" s="30">
        <f t="shared" si="1"/>
        <v>100158</v>
      </c>
      <c r="H37" s="30">
        <v>158</v>
      </c>
      <c r="I37" s="30">
        <v>100000</v>
      </c>
      <c r="J37" s="30">
        <f t="shared" si="2"/>
        <v>0</v>
      </c>
    </row>
    <row r="38" spans="2:10" ht="12.75">
      <c r="B38" s="58">
        <v>35</v>
      </c>
      <c r="C38" s="59" t="s">
        <v>112</v>
      </c>
      <c r="D38" s="60">
        <f t="shared" si="0"/>
        <v>100464</v>
      </c>
      <c r="E38" s="30">
        <v>1960</v>
      </c>
      <c r="F38" s="30">
        <v>98504</v>
      </c>
      <c r="G38" s="30">
        <f t="shared" si="1"/>
        <v>100464</v>
      </c>
      <c r="H38" s="30">
        <v>1960</v>
      </c>
      <c r="I38" s="30">
        <v>98504</v>
      </c>
      <c r="J38" s="30">
        <f t="shared" si="2"/>
        <v>0</v>
      </c>
    </row>
    <row r="39" spans="2:10" ht="12.75">
      <c r="B39" s="58">
        <v>36</v>
      </c>
      <c r="C39" s="59" t="s">
        <v>113</v>
      </c>
      <c r="D39" s="60">
        <f t="shared" si="0"/>
        <v>74290</v>
      </c>
      <c r="E39" s="30">
        <v>1707</v>
      </c>
      <c r="F39" s="30">
        <v>72583</v>
      </c>
      <c r="G39" s="30">
        <f t="shared" si="1"/>
        <v>74290</v>
      </c>
      <c r="H39" s="30">
        <v>1707</v>
      </c>
      <c r="I39" s="30">
        <v>72583</v>
      </c>
      <c r="J39" s="30">
        <f t="shared" si="2"/>
        <v>0</v>
      </c>
    </row>
    <row r="40" spans="2:10" ht="12.75">
      <c r="B40" s="58">
        <v>37</v>
      </c>
      <c r="C40" s="59" t="s">
        <v>114</v>
      </c>
      <c r="D40" s="60">
        <f t="shared" si="0"/>
        <v>102416</v>
      </c>
      <c r="E40" s="30">
        <v>5892</v>
      </c>
      <c r="F40" s="30">
        <v>96524</v>
      </c>
      <c r="G40" s="30">
        <f t="shared" si="1"/>
        <v>102416</v>
      </c>
      <c r="H40" s="30">
        <v>5892</v>
      </c>
      <c r="I40" s="30">
        <v>96524</v>
      </c>
      <c r="J40" s="30">
        <f t="shared" si="2"/>
        <v>0</v>
      </c>
    </row>
    <row r="41" spans="2:10" ht="12.75">
      <c r="B41" s="58">
        <v>38</v>
      </c>
      <c r="C41" s="59" t="s">
        <v>115</v>
      </c>
      <c r="D41" s="60">
        <f t="shared" si="0"/>
        <v>106677</v>
      </c>
      <c r="E41" s="30">
        <v>71</v>
      </c>
      <c r="F41" s="30">
        <v>106606</v>
      </c>
      <c r="G41" s="30">
        <f t="shared" si="1"/>
        <v>106677</v>
      </c>
      <c r="H41" s="30">
        <v>71</v>
      </c>
      <c r="I41" s="30">
        <v>106606</v>
      </c>
      <c r="J41" s="30">
        <f t="shared" si="2"/>
        <v>0</v>
      </c>
    </row>
    <row r="42" spans="2:10" ht="12.75">
      <c r="B42" s="58">
        <v>39</v>
      </c>
      <c r="C42" s="59" t="s">
        <v>116</v>
      </c>
      <c r="D42" s="60">
        <f t="shared" si="0"/>
        <v>119507</v>
      </c>
      <c r="E42" s="48">
        <v>5808</v>
      </c>
      <c r="F42" s="30">
        <v>113699</v>
      </c>
      <c r="G42" s="30">
        <f t="shared" si="1"/>
        <v>119507</v>
      </c>
      <c r="H42" s="30">
        <v>5808</v>
      </c>
      <c r="I42" s="30">
        <v>113699</v>
      </c>
      <c r="J42" s="30">
        <f t="shared" si="2"/>
        <v>0</v>
      </c>
    </row>
    <row r="43" spans="2:10" ht="12.75">
      <c r="B43" s="58">
        <v>40</v>
      </c>
      <c r="C43" s="59" t="s">
        <v>117</v>
      </c>
      <c r="D43" s="60">
        <f t="shared" si="0"/>
        <v>86518</v>
      </c>
      <c r="E43" s="30">
        <v>8285</v>
      </c>
      <c r="F43" s="30">
        <v>78233</v>
      </c>
      <c r="G43" s="30">
        <f t="shared" si="1"/>
        <v>86518</v>
      </c>
      <c r="H43" s="30">
        <v>8285</v>
      </c>
      <c r="I43" s="30">
        <v>78233</v>
      </c>
      <c r="J43" s="30">
        <f t="shared" si="2"/>
        <v>0</v>
      </c>
    </row>
    <row r="44" spans="2:10" ht="12.75">
      <c r="B44" s="58">
        <v>41</v>
      </c>
      <c r="C44" s="59" t="s">
        <v>118</v>
      </c>
      <c r="D44" s="60">
        <f t="shared" si="0"/>
        <v>69300</v>
      </c>
      <c r="E44" s="30">
        <v>133</v>
      </c>
      <c r="F44" s="30">
        <v>69167</v>
      </c>
      <c r="G44" s="30">
        <f t="shared" si="1"/>
        <v>69300</v>
      </c>
      <c r="H44" s="30">
        <v>133</v>
      </c>
      <c r="I44" s="30">
        <v>69167</v>
      </c>
      <c r="J44" s="30">
        <f t="shared" si="2"/>
        <v>0</v>
      </c>
    </row>
    <row r="45" spans="2:10" ht="12.75">
      <c r="B45" s="58">
        <v>42</v>
      </c>
      <c r="C45" s="59" t="s">
        <v>119</v>
      </c>
      <c r="D45" s="60">
        <f t="shared" si="0"/>
        <v>78691</v>
      </c>
      <c r="E45" s="30">
        <v>392</v>
      </c>
      <c r="F45" s="30">
        <v>78299</v>
      </c>
      <c r="G45" s="30">
        <f t="shared" si="1"/>
        <v>78691</v>
      </c>
      <c r="H45" s="30">
        <v>392</v>
      </c>
      <c r="I45" s="30">
        <v>78299</v>
      </c>
      <c r="J45" s="30">
        <f t="shared" si="2"/>
        <v>0</v>
      </c>
    </row>
    <row r="46" spans="2:10" ht="12.75">
      <c r="B46" s="58">
        <v>43</v>
      </c>
      <c r="C46" s="59" t="s">
        <v>120</v>
      </c>
      <c r="D46" s="60">
        <f t="shared" si="0"/>
        <v>106220</v>
      </c>
      <c r="E46" s="30">
        <v>10181</v>
      </c>
      <c r="F46" s="30">
        <v>96039</v>
      </c>
      <c r="G46" s="30">
        <f t="shared" si="1"/>
        <v>106220</v>
      </c>
      <c r="H46" s="30">
        <v>10181</v>
      </c>
      <c r="I46" s="30">
        <v>96039</v>
      </c>
      <c r="J46" s="30">
        <f t="shared" si="2"/>
        <v>0</v>
      </c>
    </row>
    <row r="47" spans="2:10" ht="12.75">
      <c r="B47" s="58">
        <v>44</v>
      </c>
      <c r="C47" s="59" t="s">
        <v>121</v>
      </c>
      <c r="D47" s="60">
        <f t="shared" si="0"/>
        <v>104774</v>
      </c>
      <c r="E47" s="30">
        <v>361</v>
      </c>
      <c r="F47" s="30">
        <v>104413</v>
      </c>
      <c r="G47" s="30">
        <f t="shared" si="1"/>
        <v>104774</v>
      </c>
      <c r="H47" s="30">
        <v>361</v>
      </c>
      <c r="I47" s="30">
        <v>104413</v>
      </c>
      <c r="J47" s="30">
        <f t="shared" si="2"/>
        <v>0</v>
      </c>
    </row>
    <row r="48" spans="2:10" ht="12.75">
      <c r="B48" s="58">
        <v>45</v>
      </c>
      <c r="C48" s="59" t="s">
        <v>137</v>
      </c>
      <c r="D48" s="60">
        <f t="shared" si="0"/>
        <v>651545</v>
      </c>
      <c r="E48" s="30">
        <v>0</v>
      </c>
      <c r="F48" s="30">
        <v>651545</v>
      </c>
      <c r="G48" s="30">
        <f t="shared" si="1"/>
        <v>692100</v>
      </c>
      <c r="H48" s="30">
        <v>0</v>
      </c>
      <c r="I48" s="30">
        <f>651545+40555</f>
        <v>692100</v>
      </c>
      <c r="J48" s="30">
        <f t="shared" si="2"/>
        <v>40555</v>
      </c>
    </row>
    <row r="49" spans="2:10" ht="12.75">
      <c r="B49" s="58">
        <v>46</v>
      </c>
      <c r="C49" s="59" t="s">
        <v>122</v>
      </c>
      <c r="D49" s="60">
        <f t="shared" si="0"/>
        <v>115626</v>
      </c>
      <c r="E49" s="30">
        <v>409</v>
      </c>
      <c r="F49" s="30">
        <v>115217</v>
      </c>
      <c r="G49" s="30">
        <f t="shared" si="1"/>
        <v>115626</v>
      </c>
      <c r="H49" s="30">
        <v>409</v>
      </c>
      <c r="I49" s="30">
        <v>115217</v>
      </c>
      <c r="J49" s="30">
        <f t="shared" si="2"/>
        <v>0</v>
      </c>
    </row>
    <row r="50" spans="2:10" ht="12.75">
      <c r="B50" s="58">
        <v>47</v>
      </c>
      <c r="C50" s="59" t="s">
        <v>123</v>
      </c>
      <c r="D50" s="60">
        <f t="shared" si="0"/>
        <v>124280</v>
      </c>
      <c r="E50" s="30">
        <v>1146</v>
      </c>
      <c r="F50" s="30">
        <v>123134</v>
      </c>
      <c r="G50" s="30">
        <f t="shared" si="1"/>
        <v>124280</v>
      </c>
      <c r="H50" s="30">
        <v>1146</v>
      </c>
      <c r="I50" s="30">
        <v>123134</v>
      </c>
      <c r="J50" s="30">
        <f t="shared" si="2"/>
        <v>0</v>
      </c>
    </row>
    <row r="51" spans="2:10" ht="12.75">
      <c r="B51" s="58">
        <v>48</v>
      </c>
      <c r="C51" s="59" t="s">
        <v>124</v>
      </c>
      <c r="D51" s="60">
        <f t="shared" si="0"/>
        <v>99630</v>
      </c>
      <c r="E51" s="30">
        <v>1943</v>
      </c>
      <c r="F51" s="30">
        <v>97687</v>
      </c>
      <c r="G51" s="30">
        <f t="shared" si="1"/>
        <v>99630</v>
      </c>
      <c r="H51" s="30">
        <v>1943</v>
      </c>
      <c r="I51" s="30">
        <v>97687</v>
      </c>
      <c r="J51" s="30">
        <f t="shared" si="2"/>
        <v>0</v>
      </c>
    </row>
    <row r="52" spans="2:10" ht="12.75">
      <c r="B52" s="58">
        <v>49</v>
      </c>
      <c r="C52" s="59" t="s">
        <v>138</v>
      </c>
      <c r="D52" s="60">
        <f t="shared" si="0"/>
        <v>107700</v>
      </c>
      <c r="E52" s="30">
        <v>7453</v>
      </c>
      <c r="F52" s="30">
        <v>100247</v>
      </c>
      <c r="G52" s="30">
        <f t="shared" si="1"/>
        <v>107700</v>
      </c>
      <c r="H52" s="30">
        <v>7453</v>
      </c>
      <c r="I52" s="30">
        <v>100247</v>
      </c>
      <c r="J52" s="30">
        <f t="shared" si="2"/>
        <v>0</v>
      </c>
    </row>
    <row r="53" spans="2:10" ht="12.75">
      <c r="B53" s="58">
        <v>50</v>
      </c>
      <c r="C53" s="59" t="s">
        <v>139</v>
      </c>
      <c r="D53" s="60">
        <f t="shared" si="0"/>
        <v>112935</v>
      </c>
      <c r="E53" s="30">
        <v>935</v>
      </c>
      <c r="F53" s="30">
        <v>112000</v>
      </c>
      <c r="G53" s="40">
        <f t="shared" si="1"/>
        <v>105585</v>
      </c>
      <c r="H53" s="40">
        <v>935</v>
      </c>
      <c r="I53" s="40">
        <v>104650</v>
      </c>
      <c r="J53" s="30">
        <f t="shared" si="2"/>
        <v>-7350</v>
      </c>
    </row>
    <row r="54" spans="2:10" ht="12.75">
      <c r="B54" s="58">
        <v>51</v>
      </c>
      <c r="C54" s="59" t="s">
        <v>125</v>
      </c>
      <c r="D54" s="60">
        <f t="shared" si="0"/>
        <v>80553</v>
      </c>
      <c r="E54" s="30">
        <v>1053</v>
      </c>
      <c r="F54" s="30">
        <v>79500</v>
      </c>
      <c r="G54" s="30">
        <f t="shared" si="1"/>
        <v>80553</v>
      </c>
      <c r="H54" s="30">
        <v>1053</v>
      </c>
      <c r="I54" s="30">
        <v>79500</v>
      </c>
      <c r="J54" s="30">
        <f t="shared" si="2"/>
        <v>0</v>
      </c>
    </row>
    <row r="55" spans="2:11" ht="13.5" thickBot="1">
      <c r="B55" s="62"/>
      <c r="C55" s="63" t="s">
        <v>140</v>
      </c>
      <c r="D55" s="60">
        <f aca="true" t="shared" si="3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3"/>
        <v>160416</v>
      </c>
      <c r="F55" s="60">
        <f t="shared" si="3"/>
        <v>5469289</v>
      </c>
      <c r="G55" s="60">
        <f t="shared" si="3"/>
        <v>5629705</v>
      </c>
      <c r="H55" s="60">
        <f t="shared" si="3"/>
        <v>160416</v>
      </c>
      <c r="I55" s="60">
        <f t="shared" si="3"/>
        <v>5469289</v>
      </c>
      <c r="J55" s="60">
        <f t="shared" si="3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B25">
      <selection activeCell="D4" sqref="D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180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 t="s">
        <v>311</v>
      </c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74563</v>
      </c>
      <c r="E4" s="81">
        <v>583</v>
      </c>
      <c r="F4" s="179">
        <v>73980</v>
      </c>
      <c r="G4" s="179">
        <v>77980</v>
      </c>
      <c r="H4" s="101">
        <f>G4-F4</f>
        <v>4000</v>
      </c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93760</v>
      </c>
      <c r="E5" s="81">
        <v>4128</v>
      </c>
      <c r="F5" s="81">
        <v>89632</v>
      </c>
      <c r="G5" s="81">
        <v>89632</v>
      </c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84910</v>
      </c>
      <c r="E6" s="81">
        <v>28</v>
      </c>
      <c r="F6" s="81">
        <v>84882</v>
      </c>
      <c r="G6" s="81">
        <v>84882</v>
      </c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69736</v>
      </c>
      <c r="E7" s="81">
        <v>3194</v>
      </c>
      <c r="F7" s="81">
        <v>66542</v>
      </c>
      <c r="G7" s="81">
        <v>66542</v>
      </c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96515</v>
      </c>
      <c r="E8" s="81">
        <v>13</v>
      </c>
      <c r="F8" s="81">
        <v>96502</v>
      </c>
      <c r="G8" s="81">
        <v>96502</v>
      </c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63984</v>
      </c>
      <c r="E9" s="81">
        <v>3104</v>
      </c>
      <c r="F9" s="81">
        <v>60880</v>
      </c>
      <c r="G9" s="81">
        <v>60880</v>
      </c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74081</v>
      </c>
      <c r="E10" s="81">
        <v>5081</v>
      </c>
      <c r="F10" s="81">
        <v>69000</v>
      </c>
      <c r="G10" s="81">
        <v>69000</v>
      </c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101235</v>
      </c>
      <c r="E11" s="81">
        <v>3065</v>
      </c>
      <c r="F11" s="81">
        <v>98170</v>
      </c>
      <c r="G11" s="81">
        <v>98170</v>
      </c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106720</v>
      </c>
      <c r="E12" s="81">
        <v>8273</v>
      </c>
      <c r="F12" s="81">
        <v>98447</v>
      </c>
      <c r="G12" s="81">
        <v>98447</v>
      </c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77455</v>
      </c>
      <c r="E13" s="81">
        <v>3555</v>
      </c>
      <c r="F13" s="81">
        <v>73900</v>
      </c>
      <c r="G13" s="81">
        <v>73900</v>
      </c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89148</v>
      </c>
      <c r="E14" s="81">
        <v>2148</v>
      </c>
      <c r="F14" s="81">
        <v>87000</v>
      </c>
      <c r="G14" s="81">
        <v>87000</v>
      </c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74811</v>
      </c>
      <c r="E15" s="81">
        <v>0</v>
      </c>
      <c r="F15" s="81">
        <v>74811</v>
      </c>
      <c r="G15" s="81">
        <v>74811</v>
      </c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85360</v>
      </c>
      <c r="E16" s="81">
        <v>795</v>
      </c>
      <c r="F16" s="81">
        <v>84565</v>
      </c>
      <c r="G16" s="81">
        <v>84565</v>
      </c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146632</v>
      </c>
      <c r="E17" s="81">
        <v>35736</v>
      </c>
      <c r="F17" s="81">
        <v>110896</v>
      </c>
      <c r="G17" s="81">
        <v>110896</v>
      </c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67933</v>
      </c>
      <c r="E18" s="81">
        <v>1539</v>
      </c>
      <c r="F18" s="81">
        <v>66394</v>
      </c>
      <c r="G18" s="81">
        <v>66394</v>
      </c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80050</v>
      </c>
      <c r="E19" s="81">
        <v>8641</v>
      </c>
      <c r="F19" s="179">
        <v>71409</v>
      </c>
      <c r="G19" s="179">
        <v>73409</v>
      </c>
      <c r="H19" s="101">
        <f>G19-F19</f>
        <v>2000</v>
      </c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74941</v>
      </c>
      <c r="E20" s="81">
        <v>31289</v>
      </c>
      <c r="F20" s="81">
        <v>43652</v>
      </c>
      <c r="G20" s="81">
        <v>43652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82591</v>
      </c>
      <c r="E21" s="81">
        <v>20828</v>
      </c>
      <c r="F21" s="81">
        <v>61763</v>
      </c>
      <c r="G21" s="81">
        <v>61763</v>
      </c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79126</v>
      </c>
      <c r="E22" s="81">
        <v>3026</v>
      </c>
      <c r="F22" s="81">
        <v>76100</v>
      </c>
      <c r="G22" s="81">
        <v>76100</v>
      </c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94422</v>
      </c>
      <c r="E23" s="81">
        <v>1422</v>
      </c>
      <c r="F23" s="81">
        <v>93000</v>
      </c>
      <c r="G23" s="81">
        <v>93000</v>
      </c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65772</v>
      </c>
      <c r="E24" s="81">
        <v>6812</v>
      </c>
      <c r="F24" s="81">
        <v>58960</v>
      </c>
      <c r="G24" s="81">
        <v>58960</v>
      </c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85603</v>
      </c>
      <c r="E25" s="81">
        <v>9441</v>
      </c>
      <c r="F25" s="81">
        <v>76162</v>
      </c>
      <c r="G25" s="81">
        <v>76162</v>
      </c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75000</v>
      </c>
      <c r="E26" s="81">
        <v>4</v>
      </c>
      <c r="F26" s="81">
        <v>74996</v>
      </c>
      <c r="G26" s="81">
        <v>74996</v>
      </c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96880</v>
      </c>
      <c r="E27" s="81">
        <v>801</v>
      </c>
      <c r="F27" s="81">
        <v>96079</v>
      </c>
      <c r="G27" s="81">
        <v>96079</v>
      </c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106230</v>
      </c>
      <c r="E28" s="81">
        <v>69</v>
      </c>
      <c r="F28" s="81">
        <v>106161</v>
      </c>
      <c r="G28" s="81">
        <v>106161</v>
      </c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91331</v>
      </c>
      <c r="E29" s="81">
        <v>1331</v>
      </c>
      <c r="F29" s="81">
        <v>90000</v>
      </c>
      <c r="G29" s="81">
        <v>90000</v>
      </c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78574</v>
      </c>
      <c r="E30" s="81">
        <v>255</v>
      </c>
      <c r="F30" s="81">
        <v>78319</v>
      </c>
      <c r="G30" s="81">
        <v>78319</v>
      </c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88061</v>
      </c>
      <c r="E31" s="48">
        <v>4927</v>
      </c>
      <c r="F31" s="81">
        <v>83134</v>
      </c>
      <c r="G31" s="81">
        <v>83134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67426</v>
      </c>
      <c r="E32" s="48">
        <v>1421</v>
      </c>
      <c r="F32" s="179">
        <v>66005</v>
      </c>
      <c r="G32" s="179">
        <v>67435</v>
      </c>
      <c r="H32" s="101">
        <f>G32-F32</f>
        <v>1430</v>
      </c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105314</v>
      </c>
      <c r="E33" s="48">
        <v>5486</v>
      </c>
      <c r="F33" s="81">
        <v>99828</v>
      </c>
      <c r="G33" s="81">
        <v>99828</v>
      </c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94099</v>
      </c>
      <c r="E34" s="48">
        <v>5899</v>
      </c>
      <c r="F34" s="81">
        <v>88200</v>
      </c>
      <c r="G34" s="81">
        <v>88200</v>
      </c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61100</v>
      </c>
      <c r="E35" s="48">
        <v>0</v>
      </c>
      <c r="F35" s="81">
        <v>61100</v>
      </c>
      <c r="G35" s="81">
        <v>61100</v>
      </c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71570</v>
      </c>
      <c r="E36" s="48">
        <v>127</v>
      </c>
      <c r="F36" s="81">
        <v>71443</v>
      </c>
      <c r="G36" s="81">
        <v>71443</v>
      </c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100331</v>
      </c>
      <c r="E37" s="48">
        <v>331</v>
      </c>
      <c r="F37" s="81">
        <v>100000</v>
      </c>
      <c r="G37" s="81">
        <v>100000</v>
      </c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105470</v>
      </c>
      <c r="E38" s="48">
        <v>28562</v>
      </c>
      <c r="F38" s="81">
        <v>76908</v>
      </c>
      <c r="G38" s="81">
        <v>76908</v>
      </c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60900</v>
      </c>
      <c r="E39" s="48">
        <v>355</v>
      </c>
      <c r="F39" s="81">
        <v>60545</v>
      </c>
      <c r="G39" s="81">
        <v>60545</v>
      </c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72505</v>
      </c>
      <c r="E40" s="48">
        <v>705</v>
      </c>
      <c r="F40" s="81">
        <v>71800</v>
      </c>
      <c r="G40" s="81">
        <v>71800</v>
      </c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87784</v>
      </c>
      <c r="E41" s="48">
        <v>101</v>
      </c>
      <c r="F41" s="81">
        <v>87683</v>
      </c>
      <c r="G41" s="81">
        <v>87683</v>
      </c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106759</v>
      </c>
      <c r="E42" s="48">
        <v>21795</v>
      </c>
      <c r="F42" s="81">
        <v>84964</v>
      </c>
      <c r="G42" s="81">
        <v>84964</v>
      </c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78443</v>
      </c>
      <c r="E43" s="48">
        <v>3296</v>
      </c>
      <c r="F43" s="128">
        <v>75147</v>
      </c>
      <c r="G43" s="128">
        <v>75147</v>
      </c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49779</v>
      </c>
      <c r="E44" s="81">
        <v>179</v>
      </c>
      <c r="F44" s="179">
        <v>49600</v>
      </c>
      <c r="G44" s="179">
        <v>50400</v>
      </c>
      <c r="H44" s="101">
        <f>G44-F44</f>
        <v>800</v>
      </c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60652</v>
      </c>
      <c r="E45" s="48">
        <v>4532</v>
      </c>
      <c r="F45" s="81">
        <v>56120</v>
      </c>
      <c r="G45" s="81">
        <v>56120</v>
      </c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97095</v>
      </c>
      <c r="E46" s="48">
        <v>123</v>
      </c>
      <c r="F46" s="81">
        <v>96972</v>
      </c>
      <c r="G46" s="81">
        <v>96972</v>
      </c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78609</v>
      </c>
      <c r="E47" s="48">
        <v>1547</v>
      </c>
      <c r="F47" s="81">
        <v>77062</v>
      </c>
      <c r="G47" s="81">
        <v>77062</v>
      </c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494744</v>
      </c>
      <c r="E48" s="48">
        <v>158468</v>
      </c>
      <c r="F48" s="179">
        <v>336276</v>
      </c>
      <c r="G48" s="179">
        <v>326046</v>
      </c>
      <c r="H48" s="101">
        <f>G48-F48</f>
        <v>-10230</v>
      </c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115544</v>
      </c>
      <c r="E49" s="48">
        <v>91</v>
      </c>
      <c r="F49" s="81">
        <v>115453</v>
      </c>
      <c r="G49" s="81">
        <v>115453</v>
      </c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99734</v>
      </c>
      <c r="E50" s="48">
        <v>23765</v>
      </c>
      <c r="F50" s="81">
        <v>75969</v>
      </c>
      <c r="G50" s="81">
        <v>75969</v>
      </c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91765</v>
      </c>
      <c r="E51" s="48">
        <v>5842</v>
      </c>
      <c r="F51" s="81">
        <v>85923</v>
      </c>
      <c r="G51" s="81">
        <v>85923</v>
      </c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96863</v>
      </c>
      <c r="E52" s="48">
        <v>0</v>
      </c>
      <c r="F52" s="81">
        <v>96863</v>
      </c>
      <c r="G52" s="81">
        <v>96863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90651</v>
      </c>
      <c r="E53" s="48">
        <v>4651</v>
      </c>
      <c r="F53" s="81">
        <v>86000</v>
      </c>
      <c r="G53" s="81">
        <v>86000</v>
      </c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66248</v>
      </c>
      <c r="E54" s="48">
        <v>1948</v>
      </c>
      <c r="F54" s="81">
        <v>64300</v>
      </c>
      <c r="G54" s="81">
        <v>66300</v>
      </c>
      <c r="H54" s="101">
        <f>G54-F54</f>
        <v>2000</v>
      </c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4758809</v>
      </c>
      <c r="E55" s="60">
        <f>E4+E5+E6+E7+E8+E9+E10+E11+E12+E13+E14+E15+E16+E17+E18+E19+E20+E21+E22+E23+E24+E25+E26+E27+E28+E29+E30+E31+E32+E33+E34+E35+E36+E37+E38+E39+E40+E41+E42+E43+E44+E45+E46+E47+E48+E49+E50+E51+E52+E53+E54</f>
        <v>429312</v>
      </c>
      <c r="F55" s="175">
        <f>F4+F5+F6+F7+F8+F9+F10+F11+F12+F13+F14+F15+F16+F17+F18+F19+F20+F21+F22+F23+F24+F25+F26+F27+F28+F29+F30+F31+F32+F33+F34+F35+F36+F37+F38+F39+F40+F41+F42+F43+F44+F45+F46+F47+F48+F49+F50+F51+F52+F53+F54</f>
        <v>4329497</v>
      </c>
      <c r="G55" s="175">
        <f>G4+G5+G6+G7+G8+G9+G10+G11+G12+G13+G14+G15+G16+G17+G18+G19+G20+G21+G22+G23+G24+G25+G26+G27+G28+G29+G30+G31+G32+G33+G34+G35+G36+G37+G38+G39+G40+G41+G42+G43+G44+G45+G46+G47+G48+G49+G50+G51+G52+G53+G54</f>
        <v>4329497</v>
      </c>
      <c r="H55" s="104"/>
      <c r="I55" s="104"/>
      <c r="J55" s="104"/>
      <c r="K55" s="104"/>
      <c r="L55" s="3"/>
      <c r="M55" s="81"/>
    </row>
    <row r="56" spans="6:12" ht="12.75">
      <c r="F56" s="3"/>
      <c r="G56" s="93"/>
      <c r="H56" s="93"/>
      <c r="I56" s="93"/>
      <c r="J56" s="93"/>
      <c r="K56" s="101"/>
      <c r="L56" s="3"/>
    </row>
    <row r="57" spans="6:12" ht="12.75">
      <c r="F57" s="3"/>
      <c r="G57" s="3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E13" sqref="BE13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7.7109375" style="54" customWidth="1"/>
    <col min="7" max="7" width="8.140625" style="0" bestFit="1" customWidth="1"/>
    <col min="8" max="8" width="7.421875" style="0" bestFit="1" customWidth="1"/>
    <col min="9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181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32">
        <f>B14+B29</f>
        <v>4329497</v>
      </c>
      <c r="C13" s="33"/>
      <c r="D13" s="34"/>
      <c r="E13" s="50">
        <f aca="true" t="shared" si="0" ref="E13:AJ13">E14+E29</f>
        <v>77980</v>
      </c>
      <c r="F13" s="50">
        <f t="shared" si="0"/>
        <v>89632</v>
      </c>
      <c r="G13" s="50">
        <f t="shared" si="0"/>
        <v>84882</v>
      </c>
      <c r="H13" s="50">
        <f t="shared" si="0"/>
        <v>66542</v>
      </c>
      <c r="I13" s="50">
        <f t="shared" si="0"/>
        <v>96502</v>
      </c>
      <c r="J13" s="50">
        <f t="shared" si="0"/>
        <v>60880</v>
      </c>
      <c r="K13" s="50">
        <f t="shared" si="0"/>
        <v>69000</v>
      </c>
      <c r="L13" s="50">
        <f t="shared" si="0"/>
        <v>98170</v>
      </c>
      <c r="M13" s="50">
        <f t="shared" si="0"/>
        <v>98447</v>
      </c>
      <c r="N13" s="50">
        <f t="shared" si="0"/>
        <v>73900</v>
      </c>
      <c r="O13" s="50">
        <f t="shared" si="0"/>
        <v>87000</v>
      </c>
      <c r="P13" s="50">
        <f t="shared" si="0"/>
        <v>74811</v>
      </c>
      <c r="Q13" s="50">
        <f t="shared" si="0"/>
        <v>84565</v>
      </c>
      <c r="R13" s="50">
        <f t="shared" si="0"/>
        <v>110896</v>
      </c>
      <c r="S13" s="50">
        <f t="shared" si="0"/>
        <v>66394</v>
      </c>
      <c r="T13" s="50">
        <f t="shared" si="0"/>
        <v>73409</v>
      </c>
      <c r="U13" s="50">
        <f t="shared" si="0"/>
        <v>43652</v>
      </c>
      <c r="V13" s="50">
        <f t="shared" si="0"/>
        <v>61763</v>
      </c>
      <c r="W13" s="50">
        <f t="shared" si="0"/>
        <v>76100</v>
      </c>
      <c r="X13" s="50">
        <f t="shared" si="0"/>
        <v>93000</v>
      </c>
      <c r="Y13" s="50">
        <f t="shared" si="0"/>
        <v>58960</v>
      </c>
      <c r="Z13" s="50">
        <f t="shared" si="0"/>
        <v>76162</v>
      </c>
      <c r="AA13" s="50">
        <f t="shared" si="0"/>
        <v>74996</v>
      </c>
      <c r="AB13" s="50">
        <f t="shared" si="0"/>
        <v>96079</v>
      </c>
      <c r="AC13" s="50">
        <f t="shared" si="0"/>
        <v>106161</v>
      </c>
      <c r="AD13" s="50">
        <f t="shared" si="0"/>
        <v>90000</v>
      </c>
      <c r="AE13" s="50">
        <f t="shared" si="0"/>
        <v>78319</v>
      </c>
      <c r="AF13" s="50">
        <f t="shared" si="0"/>
        <v>83134</v>
      </c>
      <c r="AG13" s="50">
        <f t="shared" si="0"/>
        <v>67435</v>
      </c>
      <c r="AH13" s="50">
        <f t="shared" si="0"/>
        <v>99828</v>
      </c>
      <c r="AI13" s="50">
        <f t="shared" si="0"/>
        <v>88200</v>
      </c>
      <c r="AJ13" s="50">
        <f t="shared" si="0"/>
        <v>61100</v>
      </c>
      <c r="AK13" s="50">
        <f aca="true" t="shared" si="1" ref="AK13:BC13">AK14+AK29</f>
        <v>71443</v>
      </c>
      <c r="AL13" s="50">
        <f t="shared" si="1"/>
        <v>100000</v>
      </c>
      <c r="AM13" s="202">
        <f t="shared" si="1"/>
        <v>76908</v>
      </c>
      <c r="AN13" s="50">
        <f t="shared" si="1"/>
        <v>60545</v>
      </c>
      <c r="AO13" s="50">
        <f t="shared" si="1"/>
        <v>71800</v>
      </c>
      <c r="AP13" s="50">
        <f t="shared" si="1"/>
        <v>87683</v>
      </c>
      <c r="AQ13" s="50">
        <f t="shared" si="1"/>
        <v>84964</v>
      </c>
      <c r="AR13" s="50">
        <f t="shared" si="1"/>
        <v>75147</v>
      </c>
      <c r="AS13" s="50">
        <f t="shared" si="1"/>
        <v>50400</v>
      </c>
      <c r="AT13" s="50">
        <f t="shared" si="1"/>
        <v>56120</v>
      </c>
      <c r="AU13" s="50">
        <f t="shared" si="1"/>
        <v>96972</v>
      </c>
      <c r="AV13" s="50">
        <f t="shared" si="1"/>
        <v>77062</v>
      </c>
      <c r="AW13" s="50">
        <f t="shared" si="1"/>
        <v>326046</v>
      </c>
      <c r="AX13" s="50">
        <f t="shared" si="1"/>
        <v>115453</v>
      </c>
      <c r="AY13" s="50">
        <f t="shared" si="1"/>
        <v>75969</v>
      </c>
      <c r="AZ13" s="50">
        <f t="shared" si="1"/>
        <v>85923</v>
      </c>
      <c r="BA13" s="50">
        <f t="shared" si="1"/>
        <v>96863</v>
      </c>
      <c r="BB13" s="50">
        <f t="shared" si="1"/>
        <v>86000</v>
      </c>
      <c r="BC13" s="50">
        <f t="shared" si="1"/>
        <v>66300</v>
      </c>
    </row>
    <row r="14" spans="1:55" ht="15.75">
      <c r="A14" s="15" t="s">
        <v>3</v>
      </c>
      <c r="B14" s="36">
        <f>B15+B16+B17+B18+B19+B20+B21+B22+B24+B25+B26+B27+B28</f>
        <v>3289597</v>
      </c>
      <c r="C14" s="33"/>
      <c r="D14" s="34"/>
      <c r="E14" s="203">
        <f aca="true" t="shared" si="2" ref="E14:AJ14">E15+E16+E17+E18+E19+E20+E21+E22+E24+E25+E26+E27+E28</f>
        <v>61866</v>
      </c>
      <c r="F14" s="203">
        <f t="shared" si="2"/>
        <v>69442</v>
      </c>
      <c r="G14" s="203">
        <f t="shared" si="2"/>
        <v>64025</v>
      </c>
      <c r="H14" s="203">
        <f t="shared" si="2"/>
        <v>51009</v>
      </c>
      <c r="I14" s="203">
        <f t="shared" si="2"/>
        <v>75719</v>
      </c>
      <c r="J14" s="203">
        <f t="shared" si="2"/>
        <v>47280</v>
      </c>
      <c r="K14" s="203">
        <f t="shared" si="2"/>
        <v>52718</v>
      </c>
      <c r="L14" s="203">
        <f t="shared" si="2"/>
        <v>76135</v>
      </c>
      <c r="M14" s="203">
        <f t="shared" si="2"/>
        <v>76227</v>
      </c>
      <c r="N14" s="203">
        <f t="shared" si="2"/>
        <v>57510</v>
      </c>
      <c r="O14" s="203">
        <f t="shared" si="2"/>
        <v>68495</v>
      </c>
      <c r="P14" s="203">
        <f t="shared" si="2"/>
        <v>56589</v>
      </c>
      <c r="Q14" s="203">
        <f t="shared" si="2"/>
        <v>62925</v>
      </c>
      <c r="R14" s="203">
        <f t="shared" si="2"/>
        <v>79400</v>
      </c>
      <c r="S14" s="203">
        <f t="shared" si="2"/>
        <v>52176</v>
      </c>
      <c r="T14" s="203">
        <f t="shared" si="2"/>
        <v>55909</v>
      </c>
      <c r="U14" s="203">
        <f t="shared" si="2"/>
        <v>27458</v>
      </c>
      <c r="V14" s="203">
        <f t="shared" si="2"/>
        <v>43914</v>
      </c>
      <c r="W14" s="203">
        <f t="shared" si="2"/>
        <v>59420</v>
      </c>
      <c r="X14" s="203">
        <f t="shared" si="2"/>
        <v>71279</v>
      </c>
      <c r="Y14" s="203">
        <f t="shared" si="2"/>
        <v>44930</v>
      </c>
      <c r="Z14" s="203">
        <f t="shared" si="2"/>
        <v>58168</v>
      </c>
      <c r="AA14" s="203">
        <f t="shared" si="2"/>
        <v>54996</v>
      </c>
      <c r="AB14" s="203">
        <f t="shared" si="2"/>
        <v>75310</v>
      </c>
      <c r="AC14" s="203">
        <f t="shared" si="2"/>
        <v>82111</v>
      </c>
      <c r="AD14" s="203">
        <f t="shared" si="2"/>
        <v>70200</v>
      </c>
      <c r="AE14" s="203">
        <f t="shared" si="2"/>
        <v>61384</v>
      </c>
      <c r="AF14" s="203">
        <f t="shared" si="2"/>
        <v>63175</v>
      </c>
      <c r="AG14" s="203">
        <f t="shared" si="2"/>
        <v>52866</v>
      </c>
      <c r="AH14" s="203">
        <f t="shared" si="2"/>
        <v>77115</v>
      </c>
      <c r="AI14" s="203">
        <f t="shared" si="2"/>
        <v>67964</v>
      </c>
      <c r="AJ14" s="203">
        <f t="shared" si="2"/>
        <v>47950</v>
      </c>
      <c r="AK14" s="203">
        <f aca="true" t="shared" si="3" ref="AK14:BC14">AK15+AK16+AK17+AK18+AK19+AK20+AK21+AK22+AK24+AK25+AK26+AK27+AK28</f>
        <v>55393</v>
      </c>
      <c r="AL14" s="203">
        <f t="shared" si="3"/>
        <v>75030</v>
      </c>
      <c r="AM14" s="204">
        <f t="shared" si="3"/>
        <v>60802</v>
      </c>
      <c r="AN14" s="203">
        <f t="shared" si="3"/>
        <v>47482</v>
      </c>
      <c r="AO14" s="203">
        <f t="shared" si="3"/>
        <v>56143</v>
      </c>
      <c r="AP14" s="203">
        <f t="shared" si="3"/>
        <v>64681</v>
      </c>
      <c r="AQ14" s="203">
        <f t="shared" si="3"/>
        <v>61896</v>
      </c>
      <c r="AR14" s="203">
        <f t="shared" si="3"/>
        <v>53547</v>
      </c>
      <c r="AS14" s="203">
        <f t="shared" si="3"/>
        <v>39900</v>
      </c>
      <c r="AT14" s="203">
        <f t="shared" si="3"/>
        <v>43325</v>
      </c>
      <c r="AU14" s="203">
        <f t="shared" si="3"/>
        <v>75992</v>
      </c>
      <c r="AV14" s="203">
        <f t="shared" si="3"/>
        <v>60515</v>
      </c>
      <c r="AW14" s="203">
        <f t="shared" si="3"/>
        <v>221302</v>
      </c>
      <c r="AX14" s="203">
        <f t="shared" si="3"/>
        <v>91732</v>
      </c>
      <c r="AY14" s="203">
        <f t="shared" si="3"/>
        <v>54064</v>
      </c>
      <c r="AZ14" s="203">
        <f t="shared" si="3"/>
        <v>65363</v>
      </c>
      <c r="BA14" s="203">
        <f t="shared" si="3"/>
        <v>76214</v>
      </c>
      <c r="BB14" s="203">
        <f t="shared" si="3"/>
        <v>68549</v>
      </c>
      <c r="BC14" s="203">
        <f t="shared" si="3"/>
        <v>52002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2204485</v>
      </c>
      <c r="C15" s="38"/>
      <c r="D15" s="39"/>
      <c r="E15" s="48">
        <v>45017</v>
      </c>
      <c r="F15" s="48">
        <v>41872</v>
      </c>
      <c r="G15" s="48">
        <v>41362</v>
      </c>
      <c r="H15" s="48">
        <v>38844</v>
      </c>
      <c r="I15" s="48">
        <v>44356</v>
      </c>
      <c r="J15" s="48">
        <v>31722</v>
      </c>
      <c r="K15" s="48">
        <v>40405</v>
      </c>
      <c r="L15" s="48">
        <v>38735</v>
      </c>
      <c r="M15" s="48">
        <v>41627</v>
      </c>
      <c r="N15" s="48">
        <v>40290</v>
      </c>
      <c r="O15" s="48">
        <v>47804</v>
      </c>
      <c r="P15" s="48">
        <v>40292</v>
      </c>
      <c r="Q15" s="48">
        <v>34800</v>
      </c>
      <c r="R15" s="48">
        <v>63000</v>
      </c>
      <c r="S15" s="48">
        <v>37405</v>
      </c>
      <c r="T15" s="154">
        <v>41359</v>
      </c>
      <c r="U15" s="48">
        <v>5828</v>
      </c>
      <c r="V15" s="48">
        <v>34193</v>
      </c>
      <c r="W15" s="48">
        <v>42058</v>
      </c>
      <c r="X15" s="48">
        <v>47761</v>
      </c>
      <c r="Y15" s="48">
        <v>31902</v>
      </c>
      <c r="Z15" s="48">
        <v>40259</v>
      </c>
      <c r="AA15" s="48">
        <v>37734</v>
      </c>
      <c r="AB15" s="48">
        <v>48255</v>
      </c>
      <c r="AC15" s="48">
        <v>51990</v>
      </c>
      <c r="AD15" s="48">
        <v>55800</v>
      </c>
      <c r="AE15" s="48">
        <v>39716</v>
      </c>
      <c r="AF15" s="48">
        <v>44690</v>
      </c>
      <c r="AG15" s="154">
        <v>40680</v>
      </c>
      <c r="AH15" s="48">
        <v>52078</v>
      </c>
      <c r="AI15" s="48">
        <v>46492</v>
      </c>
      <c r="AJ15" s="48">
        <v>37500</v>
      </c>
      <c r="AK15" s="48">
        <v>39750</v>
      </c>
      <c r="AL15" s="48">
        <v>50280</v>
      </c>
      <c r="AM15" s="78">
        <v>48000</v>
      </c>
      <c r="AN15" s="48">
        <v>28645</v>
      </c>
      <c r="AO15" s="48">
        <v>54252</v>
      </c>
      <c r="AP15" s="48">
        <v>39217</v>
      </c>
      <c r="AQ15" s="48">
        <v>47047</v>
      </c>
      <c r="AR15" s="91">
        <v>32183</v>
      </c>
      <c r="AS15" s="154">
        <v>33250</v>
      </c>
      <c r="AT15" s="48">
        <v>29268</v>
      </c>
      <c r="AU15" s="48">
        <v>48425</v>
      </c>
      <c r="AV15" s="48">
        <v>46978</v>
      </c>
      <c r="AW15" s="154">
        <v>101302</v>
      </c>
      <c r="AX15" s="48">
        <v>51834</v>
      </c>
      <c r="AY15" s="48">
        <v>35635</v>
      </c>
      <c r="AZ15" s="48">
        <v>47600</v>
      </c>
      <c r="BA15" s="48">
        <v>55281</v>
      </c>
      <c r="BB15" s="48">
        <v>56000</v>
      </c>
      <c r="BC15" s="205">
        <v>33712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121414</v>
      </c>
      <c r="C17" s="38"/>
      <c r="D17" s="39"/>
      <c r="E17" s="48">
        <v>2050</v>
      </c>
      <c r="F17" s="48">
        <v>2440</v>
      </c>
      <c r="G17" s="48">
        <v>1944</v>
      </c>
      <c r="H17" s="48">
        <v>2003</v>
      </c>
      <c r="I17" s="48">
        <v>2376</v>
      </c>
      <c r="J17" s="48">
        <v>2688</v>
      </c>
      <c r="K17" s="48">
        <v>1949</v>
      </c>
      <c r="L17" s="48">
        <v>2300</v>
      </c>
      <c r="M17" s="48">
        <v>2300</v>
      </c>
      <c r="N17" s="48">
        <v>2091</v>
      </c>
      <c r="O17" s="48">
        <v>2145</v>
      </c>
      <c r="P17" s="48">
        <v>1966</v>
      </c>
      <c r="Q17" s="48">
        <v>2016</v>
      </c>
      <c r="R17" s="48">
        <v>2850</v>
      </c>
      <c r="S17" s="48">
        <v>2016</v>
      </c>
      <c r="T17" s="48">
        <v>2500</v>
      </c>
      <c r="U17" s="48">
        <v>1944</v>
      </c>
      <c r="V17" s="48">
        <v>1944</v>
      </c>
      <c r="W17" s="48">
        <v>2077</v>
      </c>
      <c r="X17" s="48">
        <v>2448</v>
      </c>
      <c r="Y17" s="48">
        <v>2989</v>
      </c>
      <c r="Z17" s="48">
        <v>2400</v>
      </c>
      <c r="AA17" s="48">
        <v>2688</v>
      </c>
      <c r="AB17" s="48">
        <v>2500</v>
      </c>
      <c r="AC17" s="48">
        <v>2580</v>
      </c>
      <c r="AD17" s="48">
        <v>2500</v>
      </c>
      <c r="AE17" s="48">
        <v>2115</v>
      </c>
      <c r="AF17" s="48">
        <v>1088</v>
      </c>
      <c r="AG17" s="48">
        <v>2016</v>
      </c>
      <c r="AH17" s="48">
        <v>2741</v>
      </c>
      <c r="AI17" s="48">
        <v>2534</v>
      </c>
      <c r="AJ17" s="48">
        <v>1600</v>
      </c>
      <c r="AK17" s="48">
        <v>1200</v>
      </c>
      <c r="AL17" s="48">
        <v>2250</v>
      </c>
      <c r="AM17" s="78">
        <v>2000</v>
      </c>
      <c r="AN17" s="48">
        <v>1944</v>
      </c>
      <c r="AO17" s="48"/>
      <c r="AP17" s="48">
        <v>1584</v>
      </c>
      <c r="AQ17" s="48">
        <v>2381</v>
      </c>
      <c r="AR17" s="91">
        <v>1837</v>
      </c>
      <c r="AS17" s="48">
        <v>1400</v>
      </c>
      <c r="AT17" s="48">
        <v>1600</v>
      </c>
      <c r="AU17" s="48">
        <v>2310</v>
      </c>
      <c r="AV17" s="48">
        <v>2376</v>
      </c>
      <c r="AW17" s="48">
        <v>15000</v>
      </c>
      <c r="AX17" s="48">
        <v>2808</v>
      </c>
      <c r="AY17" s="48">
        <v>2020</v>
      </c>
      <c r="AZ17" s="48">
        <v>1280</v>
      </c>
      <c r="BA17" s="48">
        <v>3626</v>
      </c>
      <c r="BB17" s="48">
        <v>2400</v>
      </c>
      <c r="BC17" s="48">
        <v>1600</v>
      </c>
    </row>
    <row r="18" spans="1:55" ht="15">
      <c r="A18" s="18" t="s">
        <v>6</v>
      </c>
      <c r="B18" s="37">
        <f t="shared" si="4"/>
        <v>482891</v>
      </c>
      <c r="C18" s="38"/>
      <c r="D18" s="39"/>
      <c r="E18" s="48">
        <v>9870</v>
      </c>
      <c r="F18" s="48">
        <v>9090</v>
      </c>
      <c r="G18" s="48">
        <v>8208</v>
      </c>
      <c r="H18" s="48">
        <v>8268</v>
      </c>
      <c r="I18" s="48">
        <v>8671</v>
      </c>
      <c r="J18" s="48">
        <v>12000</v>
      </c>
      <c r="K18" s="48">
        <v>5423</v>
      </c>
      <c r="L18" s="48">
        <v>8900</v>
      </c>
      <c r="M18" s="48">
        <v>8700</v>
      </c>
      <c r="N18" s="48">
        <v>9299</v>
      </c>
      <c r="O18" s="48">
        <v>9582</v>
      </c>
      <c r="P18" s="48">
        <v>5960</v>
      </c>
      <c r="Q18" s="48">
        <v>7080</v>
      </c>
      <c r="R18" s="48">
        <v>12000</v>
      </c>
      <c r="S18" s="48">
        <v>8386</v>
      </c>
      <c r="T18" s="48">
        <v>10500</v>
      </c>
      <c r="U18" s="48">
        <v>6840</v>
      </c>
      <c r="V18" s="48">
        <v>7067</v>
      </c>
      <c r="W18" s="48">
        <v>8066</v>
      </c>
      <c r="X18" s="48">
        <v>10088</v>
      </c>
      <c r="Y18" s="48">
        <v>8174</v>
      </c>
      <c r="Z18" s="48">
        <v>10400</v>
      </c>
      <c r="AA18" s="48">
        <v>12724</v>
      </c>
      <c r="AB18" s="48">
        <v>9650</v>
      </c>
      <c r="AC18" s="48">
        <v>12400</v>
      </c>
      <c r="AD18" s="48">
        <v>10000</v>
      </c>
      <c r="AE18" s="48">
        <v>8240</v>
      </c>
      <c r="AF18" s="48">
        <v>7483</v>
      </c>
      <c r="AG18" s="48">
        <v>9000</v>
      </c>
      <c r="AH18" s="48">
        <v>18933</v>
      </c>
      <c r="AI18" s="48">
        <v>9105</v>
      </c>
      <c r="AJ18" s="48">
        <v>6400</v>
      </c>
      <c r="AK18" s="48">
        <v>6820</v>
      </c>
      <c r="AL18" s="48">
        <v>11250</v>
      </c>
      <c r="AM18" s="78">
        <v>9600</v>
      </c>
      <c r="AN18" s="48">
        <v>7723</v>
      </c>
      <c r="AO18" s="48"/>
      <c r="AP18" s="48">
        <v>8089</v>
      </c>
      <c r="AQ18" s="48">
        <v>10877</v>
      </c>
      <c r="AR18" s="91">
        <v>6075</v>
      </c>
      <c r="AS18" s="48">
        <v>5000</v>
      </c>
      <c r="AT18" s="48">
        <v>5850</v>
      </c>
      <c r="AU18" s="48">
        <v>8097</v>
      </c>
      <c r="AV18" s="48">
        <v>9075</v>
      </c>
      <c r="AW18" s="48">
        <v>45000</v>
      </c>
      <c r="AX18" s="48">
        <v>11873</v>
      </c>
      <c r="AY18" s="48">
        <v>9700</v>
      </c>
      <c r="AZ18" s="48">
        <v>6080</v>
      </c>
      <c r="BA18" s="48">
        <v>10825</v>
      </c>
      <c r="BB18" s="48">
        <v>7450</v>
      </c>
      <c r="BC18" s="48">
        <v>7000</v>
      </c>
    </row>
    <row r="19" spans="1:55" ht="15">
      <c r="A19" s="18" t="s">
        <v>7</v>
      </c>
      <c r="B19" s="37">
        <f t="shared" si="4"/>
        <v>82055</v>
      </c>
      <c r="C19" s="38"/>
      <c r="D19" s="39"/>
      <c r="E19" s="48">
        <v>1150</v>
      </c>
      <c r="F19" s="48">
        <v>1100</v>
      </c>
      <c r="G19" s="48"/>
      <c r="H19" s="48"/>
      <c r="I19" s="48">
        <v>300</v>
      </c>
      <c r="J19" s="48">
        <v>510</v>
      </c>
      <c r="K19" s="48">
        <v>2050</v>
      </c>
      <c r="L19" s="48">
        <v>5100</v>
      </c>
      <c r="M19" s="48"/>
      <c r="N19" s="48"/>
      <c r="O19" s="48">
        <v>518</v>
      </c>
      <c r="P19" s="48">
        <v>628</v>
      </c>
      <c r="Q19" s="48"/>
      <c r="R19" s="48">
        <v>750</v>
      </c>
      <c r="S19" s="48">
        <v>700</v>
      </c>
      <c r="T19" s="48">
        <v>550</v>
      </c>
      <c r="U19" s="48"/>
      <c r="V19" s="48"/>
      <c r="W19" s="48">
        <v>1897</v>
      </c>
      <c r="X19" s="48">
        <v>1045</v>
      </c>
      <c r="Y19" s="48">
        <v>822</v>
      </c>
      <c r="Z19" s="48">
        <v>1353</v>
      </c>
      <c r="AA19" s="48">
        <v>1200</v>
      </c>
      <c r="AB19" s="48">
        <v>1250</v>
      </c>
      <c r="AC19" s="48">
        <v>3100</v>
      </c>
      <c r="AD19" s="48">
        <v>1100</v>
      </c>
      <c r="AE19" s="48">
        <v>1800</v>
      </c>
      <c r="AF19" s="48">
        <v>1349</v>
      </c>
      <c r="AG19" s="48">
        <v>450</v>
      </c>
      <c r="AH19" s="48">
        <v>2783</v>
      </c>
      <c r="AI19" s="48">
        <v>896</v>
      </c>
      <c r="AJ19" s="48">
        <v>750</v>
      </c>
      <c r="AK19" s="48"/>
      <c r="AL19" s="48">
        <v>5250</v>
      </c>
      <c r="AM19" s="78">
        <v>688</v>
      </c>
      <c r="AN19" s="48"/>
      <c r="AO19" s="48">
        <v>1025</v>
      </c>
      <c r="AP19" s="48">
        <v>3312</v>
      </c>
      <c r="AQ19" s="48">
        <v>907</v>
      </c>
      <c r="AR19" s="91">
        <v>473</v>
      </c>
      <c r="AS19" s="48"/>
      <c r="AT19" s="48"/>
      <c r="AU19" s="48">
        <v>2426</v>
      </c>
      <c r="AV19" s="48">
        <v>1032</v>
      </c>
      <c r="AW19" s="48">
        <v>22000</v>
      </c>
      <c r="AX19" s="48">
        <v>1350</v>
      </c>
      <c r="AY19" s="48">
        <v>5331</v>
      </c>
      <c r="AZ19" s="48">
        <v>2380</v>
      </c>
      <c r="BA19" s="48">
        <v>1800</v>
      </c>
      <c r="BB19" s="48"/>
      <c r="BC19" s="48">
        <v>930</v>
      </c>
    </row>
    <row r="20" spans="1:55" s="86" customFormat="1" ht="15">
      <c r="A20" s="138" t="s">
        <v>8</v>
      </c>
      <c r="B20" s="88">
        <f t="shared" si="4"/>
        <v>32924</v>
      </c>
      <c r="C20" s="89"/>
      <c r="D20" s="90"/>
      <c r="E20" s="91">
        <v>480</v>
      </c>
      <c r="F20" s="91">
        <v>900</v>
      </c>
      <c r="G20" s="91">
        <v>622</v>
      </c>
      <c r="H20" s="91">
        <v>946</v>
      </c>
      <c r="I20" s="91">
        <v>450</v>
      </c>
      <c r="J20" s="91">
        <v>360</v>
      </c>
      <c r="K20" s="91">
        <v>480</v>
      </c>
      <c r="L20" s="91">
        <v>400</v>
      </c>
      <c r="M20" s="91">
        <v>100</v>
      </c>
      <c r="N20" s="91">
        <v>255</v>
      </c>
      <c r="O20" s="91">
        <v>371</v>
      </c>
      <c r="P20" s="91">
        <v>182</v>
      </c>
      <c r="Q20" s="91">
        <v>1223</v>
      </c>
      <c r="R20" s="91">
        <v>600</v>
      </c>
      <c r="S20" s="91">
        <v>360</v>
      </c>
      <c r="T20" s="91">
        <v>500</v>
      </c>
      <c r="U20" s="130">
        <v>894</v>
      </c>
      <c r="V20" s="91">
        <v>450</v>
      </c>
      <c r="W20" s="91">
        <v>482</v>
      </c>
      <c r="X20" s="91">
        <v>1684</v>
      </c>
      <c r="Y20" s="91">
        <v>198</v>
      </c>
      <c r="Z20" s="91">
        <v>572</v>
      </c>
      <c r="AA20" s="91">
        <v>450</v>
      </c>
      <c r="AB20" s="91">
        <v>1125</v>
      </c>
      <c r="AC20" s="91">
        <v>380</v>
      </c>
      <c r="AD20" s="91">
        <v>800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750</v>
      </c>
      <c r="AL20" s="91">
        <v>450</v>
      </c>
      <c r="AM20" s="92">
        <v>384</v>
      </c>
      <c r="AN20" s="91">
        <v>55</v>
      </c>
      <c r="AO20" s="91">
        <v>666</v>
      </c>
      <c r="AP20" s="91">
        <v>188</v>
      </c>
      <c r="AQ20" s="91">
        <v>684</v>
      </c>
      <c r="AR20" s="91">
        <v>163</v>
      </c>
      <c r="AS20" s="91">
        <v>250</v>
      </c>
      <c r="AT20" s="91"/>
      <c r="AU20" s="91">
        <v>947</v>
      </c>
      <c r="AV20" s="91">
        <v>450</v>
      </c>
      <c r="AW20" s="91">
        <v>3000</v>
      </c>
      <c r="AX20" s="91">
        <v>1163</v>
      </c>
      <c r="AY20" s="91">
        <v>1248</v>
      </c>
      <c r="AZ20" s="91">
        <v>2000</v>
      </c>
      <c r="BA20" s="91">
        <v>524</v>
      </c>
      <c r="BB20" s="91">
        <v>1250</v>
      </c>
      <c r="BC20" s="91">
        <v>470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348238</v>
      </c>
      <c r="C24" s="38"/>
      <c r="D24" s="39"/>
      <c r="E24" s="48">
        <v>3000</v>
      </c>
      <c r="F24" s="48">
        <v>13840</v>
      </c>
      <c r="G24" s="48">
        <v>11722</v>
      </c>
      <c r="H24" s="48">
        <v>348</v>
      </c>
      <c r="I24" s="48">
        <v>19423</v>
      </c>
      <c r="J24" s="48"/>
      <c r="K24" s="48">
        <v>2181</v>
      </c>
      <c r="L24" s="48">
        <v>20700</v>
      </c>
      <c r="M24" s="48">
        <v>23500</v>
      </c>
      <c r="N24" s="48">
        <v>5575</v>
      </c>
      <c r="O24" s="48">
        <v>8023</v>
      </c>
      <c r="P24" s="48">
        <v>7061</v>
      </c>
      <c r="Q24" s="48">
        <v>17806</v>
      </c>
      <c r="R24" s="48"/>
      <c r="S24" s="48">
        <v>3179</v>
      </c>
      <c r="T24" s="48"/>
      <c r="U24" s="48">
        <v>11952</v>
      </c>
      <c r="V24" s="48"/>
      <c r="W24" s="48">
        <v>4840</v>
      </c>
      <c r="X24" s="48">
        <v>8123</v>
      </c>
      <c r="Y24" s="48">
        <v>715</v>
      </c>
      <c r="Z24" s="48">
        <v>2924</v>
      </c>
      <c r="AA24" s="48"/>
      <c r="AB24" s="48">
        <v>12400</v>
      </c>
      <c r="AC24" s="48">
        <v>11300</v>
      </c>
      <c r="AD24" s="48"/>
      <c r="AE24" s="48">
        <v>8845</v>
      </c>
      <c r="AF24" s="48">
        <v>8050</v>
      </c>
      <c r="AG24" s="48"/>
      <c r="AH24" s="48"/>
      <c r="AI24" s="48">
        <v>8290</v>
      </c>
      <c r="AJ24" s="48">
        <v>1100</v>
      </c>
      <c r="AK24" s="48">
        <v>5873</v>
      </c>
      <c r="AL24" s="48">
        <v>5400</v>
      </c>
      <c r="AM24" s="78"/>
      <c r="AN24" s="48">
        <v>9115</v>
      </c>
      <c r="AO24" s="48"/>
      <c r="AP24" s="48">
        <v>12096</v>
      </c>
      <c r="AQ24" s="48"/>
      <c r="AR24" s="48">
        <v>12777</v>
      </c>
      <c r="AS24" s="48"/>
      <c r="AT24" s="48">
        <v>6607</v>
      </c>
      <c r="AU24" s="48">
        <v>13787</v>
      </c>
      <c r="AV24" s="48">
        <v>344</v>
      </c>
      <c r="AW24" s="48">
        <v>25000</v>
      </c>
      <c r="AX24" s="48">
        <v>22600</v>
      </c>
      <c r="AY24" s="48"/>
      <c r="AZ24" s="48">
        <v>5958</v>
      </c>
      <c r="BA24" s="48">
        <v>4158</v>
      </c>
      <c r="BB24" s="48">
        <v>1349</v>
      </c>
      <c r="BC24" s="48">
        <v>8277</v>
      </c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17590</v>
      </c>
      <c r="C26" s="38"/>
      <c r="D26" s="39"/>
      <c r="E26" s="48">
        <v>299</v>
      </c>
      <c r="F26" s="48">
        <v>200</v>
      </c>
      <c r="G26" s="48">
        <v>167</v>
      </c>
      <c r="H26" s="48">
        <v>600</v>
      </c>
      <c r="I26" s="48">
        <v>143</v>
      </c>
      <c r="J26" s="48"/>
      <c r="K26" s="48">
        <v>230</v>
      </c>
      <c r="L26" s="48"/>
      <c r="M26" s="48"/>
      <c r="N26" s="48"/>
      <c r="O26" s="48">
        <v>52</v>
      </c>
      <c r="P26" s="48">
        <v>500</v>
      </c>
      <c r="Q26" s="48"/>
      <c r="R26" s="48">
        <v>200</v>
      </c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260</v>
      </c>
      <c r="AA26" s="48">
        <v>200</v>
      </c>
      <c r="AB26" s="48">
        <v>130</v>
      </c>
      <c r="AC26" s="48">
        <v>361</v>
      </c>
      <c r="AD26" s="48"/>
      <c r="AE26" s="48">
        <v>200</v>
      </c>
      <c r="AF26" s="48">
        <v>65</v>
      </c>
      <c r="AG26" s="48"/>
      <c r="AH26" s="48">
        <v>130</v>
      </c>
      <c r="AI26" s="48">
        <v>167</v>
      </c>
      <c r="AJ26" s="48">
        <v>150</v>
      </c>
      <c r="AK26" s="48">
        <v>1000</v>
      </c>
      <c r="AL26" s="48">
        <v>150</v>
      </c>
      <c r="AM26" s="78">
        <v>130</v>
      </c>
      <c r="AN26" s="48"/>
      <c r="AO26" s="48">
        <v>200</v>
      </c>
      <c r="AP26" s="48">
        <v>195</v>
      </c>
      <c r="AQ26" s="48"/>
      <c r="AR26" s="48">
        <v>39</v>
      </c>
      <c r="AS26" s="48"/>
      <c r="AT26" s="48"/>
      <c r="AU26" s="48"/>
      <c r="AV26" s="48">
        <v>260</v>
      </c>
      <c r="AW26" s="48">
        <v>10000</v>
      </c>
      <c r="AX26" s="48">
        <v>104</v>
      </c>
      <c r="AY26" s="48">
        <v>130</v>
      </c>
      <c r="AZ26" s="48">
        <v>65</v>
      </c>
      <c r="BA26" s="48"/>
      <c r="BB26" s="48">
        <v>100</v>
      </c>
      <c r="BC26" s="48">
        <v>13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1039900</v>
      </c>
      <c r="C29" s="33"/>
      <c r="D29" s="34"/>
      <c r="E29" s="203">
        <f aca="true" t="shared" si="5" ref="E29:AJ29">E30+E31+E32+E33+E34</f>
        <v>16114</v>
      </c>
      <c r="F29" s="203">
        <f t="shared" si="5"/>
        <v>20190</v>
      </c>
      <c r="G29" s="203">
        <f t="shared" si="5"/>
        <v>20857</v>
      </c>
      <c r="H29" s="203">
        <f t="shared" si="5"/>
        <v>15533</v>
      </c>
      <c r="I29" s="203">
        <f t="shared" si="5"/>
        <v>20783</v>
      </c>
      <c r="J29" s="203">
        <f t="shared" si="5"/>
        <v>13600</v>
      </c>
      <c r="K29" s="203">
        <f t="shared" si="5"/>
        <v>16282</v>
      </c>
      <c r="L29" s="203">
        <f t="shared" si="5"/>
        <v>22035</v>
      </c>
      <c r="M29" s="203">
        <f t="shared" si="5"/>
        <v>22220</v>
      </c>
      <c r="N29" s="203">
        <f t="shared" si="5"/>
        <v>16390</v>
      </c>
      <c r="O29" s="203">
        <f t="shared" si="5"/>
        <v>18505</v>
      </c>
      <c r="P29" s="203">
        <f t="shared" si="5"/>
        <v>18222</v>
      </c>
      <c r="Q29" s="203">
        <f t="shared" si="5"/>
        <v>21640</v>
      </c>
      <c r="R29" s="203">
        <f t="shared" si="5"/>
        <v>31496</v>
      </c>
      <c r="S29" s="203">
        <f t="shared" si="5"/>
        <v>14218</v>
      </c>
      <c r="T29" s="203">
        <f t="shared" si="5"/>
        <v>17500</v>
      </c>
      <c r="U29" s="203">
        <f t="shared" si="5"/>
        <v>16194</v>
      </c>
      <c r="V29" s="203">
        <f t="shared" si="5"/>
        <v>17849</v>
      </c>
      <c r="W29" s="203">
        <f t="shared" si="5"/>
        <v>16680</v>
      </c>
      <c r="X29" s="203">
        <f t="shared" si="5"/>
        <v>21721</v>
      </c>
      <c r="Y29" s="203">
        <f t="shared" si="5"/>
        <v>14030</v>
      </c>
      <c r="Z29" s="203">
        <f t="shared" si="5"/>
        <v>17994</v>
      </c>
      <c r="AA29" s="203">
        <f t="shared" si="5"/>
        <v>20000</v>
      </c>
      <c r="AB29" s="203">
        <f t="shared" si="5"/>
        <v>20769</v>
      </c>
      <c r="AC29" s="203">
        <f t="shared" si="5"/>
        <v>24050</v>
      </c>
      <c r="AD29" s="203">
        <f t="shared" si="5"/>
        <v>19800</v>
      </c>
      <c r="AE29" s="203">
        <f t="shared" si="5"/>
        <v>16935</v>
      </c>
      <c r="AF29" s="203">
        <f t="shared" si="5"/>
        <v>19959</v>
      </c>
      <c r="AG29" s="203">
        <f t="shared" si="5"/>
        <v>14569</v>
      </c>
      <c r="AH29" s="203">
        <f t="shared" si="5"/>
        <v>22713</v>
      </c>
      <c r="AI29" s="203">
        <f t="shared" si="5"/>
        <v>20236</v>
      </c>
      <c r="AJ29" s="203">
        <f t="shared" si="5"/>
        <v>13150</v>
      </c>
      <c r="AK29" s="203">
        <f aca="true" t="shared" si="6" ref="AK29:BC29">AK30+AK31+AK32+AK33+AK34</f>
        <v>16050</v>
      </c>
      <c r="AL29" s="203">
        <f t="shared" si="6"/>
        <v>24970</v>
      </c>
      <c r="AM29" s="204">
        <f t="shared" si="6"/>
        <v>16106</v>
      </c>
      <c r="AN29" s="203">
        <f t="shared" si="6"/>
        <v>13063</v>
      </c>
      <c r="AO29" s="203">
        <f t="shared" si="6"/>
        <v>15657</v>
      </c>
      <c r="AP29" s="203">
        <f t="shared" si="6"/>
        <v>23002</v>
      </c>
      <c r="AQ29" s="203">
        <f t="shared" si="6"/>
        <v>23068</v>
      </c>
      <c r="AR29" s="203">
        <f t="shared" si="6"/>
        <v>21600</v>
      </c>
      <c r="AS29" s="203">
        <f t="shared" si="6"/>
        <v>10500</v>
      </c>
      <c r="AT29" s="203">
        <f t="shared" si="6"/>
        <v>12795</v>
      </c>
      <c r="AU29" s="203">
        <f t="shared" si="6"/>
        <v>20980</v>
      </c>
      <c r="AV29" s="203">
        <f t="shared" si="6"/>
        <v>16547</v>
      </c>
      <c r="AW29" s="203">
        <f t="shared" si="6"/>
        <v>104744</v>
      </c>
      <c r="AX29" s="203">
        <f t="shared" si="6"/>
        <v>23721</v>
      </c>
      <c r="AY29" s="203">
        <f t="shared" si="6"/>
        <v>21905</v>
      </c>
      <c r="AZ29" s="203">
        <f t="shared" si="6"/>
        <v>20560</v>
      </c>
      <c r="BA29" s="203">
        <f t="shared" si="6"/>
        <v>20649</v>
      </c>
      <c r="BB29" s="203">
        <f t="shared" si="6"/>
        <v>17451</v>
      </c>
      <c r="BC29" s="203">
        <f t="shared" si="6"/>
        <v>14298</v>
      </c>
    </row>
    <row r="30" spans="1:55" ht="15">
      <c r="A30" s="17" t="s">
        <v>17</v>
      </c>
      <c r="B30" s="37">
        <f t="shared" si="4"/>
        <v>786376</v>
      </c>
      <c r="C30" s="38"/>
      <c r="D30" s="39"/>
      <c r="E30" s="48">
        <v>12157</v>
      </c>
      <c r="F30" s="48">
        <v>15260</v>
      </c>
      <c r="G30" s="48">
        <v>15739</v>
      </c>
      <c r="H30" s="48">
        <v>11721</v>
      </c>
      <c r="I30" s="48">
        <v>15720</v>
      </c>
      <c r="J30" s="48">
        <v>10400</v>
      </c>
      <c r="K30" s="48">
        <v>12135</v>
      </c>
      <c r="L30" s="48">
        <v>16692</v>
      </c>
      <c r="M30" s="48">
        <v>17200</v>
      </c>
      <c r="N30" s="48">
        <v>12366</v>
      </c>
      <c r="O30" s="48">
        <v>14448</v>
      </c>
      <c r="P30" s="48">
        <v>13751</v>
      </c>
      <c r="Q30" s="48">
        <v>16500</v>
      </c>
      <c r="R30" s="48">
        <v>23766</v>
      </c>
      <c r="S30" s="48">
        <v>10730</v>
      </c>
      <c r="T30" s="48">
        <v>13000</v>
      </c>
      <c r="U30" s="48">
        <v>12220</v>
      </c>
      <c r="V30" s="48">
        <v>13469</v>
      </c>
      <c r="W30" s="48">
        <v>12985</v>
      </c>
      <c r="X30" s="48">
        <v>16390</v>
      </c>
      <c r="Y30" s="48">
        <v>10587</v>
      </c>
      <c r="Z30" s="48">
        <v>14010</v>
      </c>
      <c r="AA30" s="48">
        <v>15400</v>
      </c>
      <c r="AB30" s="48">
        <v>15623</v>
      </c>
      <c r="AC30" s="48">
        <v>18760</v>
      </c>
      <c r="AD30" s="48">
        <v>14800</v>
      </c>
      <c r="AE30" s="48">
        <v>12779</v>
      </c>
      <c r="AF30" s="48">
        <v>15559</v>
      </c>
      <c r="AG30" s="48">
        <v>10994</v>
      </c>
      <c r="AH30" s="48">
        <v>17140</v>
      </c>
      <c r="AI30" s="48">
        <v>15306</v>
      </c>
      <c r="AJ30" s="48">
        <v>9940</v>
      </c>
      <c r="AK30" s="48">
        <v>12000</v>
      </c>
      <c r="AL30" s="48">
        <v>18720</v>
      </c>
      <c r="AM30" s="78">
        <v>12570</v>
      </c>
      <c r="AN30" s="48">
        <v>9884</v>
      </c>
      <c r="AO30" s="48">
        <v>11866</v>
      </c>
      <c r="AP30" s="48">
        <v>15931</v>
      </c>
      <c r="AQ30" s="48">
        <v>17408</v>
      </c>
      <c r="AR30" s="48">
        <v>16200</v>
      </c>
      <c r="AS30" s="48">
        <v>8100</v>
      </c>
      <c r="AT30" s="48">
        <v>9955</v>
      </c>
      <c r="AU30" s="48">
        <v>15832</v>
      </c>
      <c r="AV30" s="48">
        <v>12507</v>
      </c>
      <c r="AW30" s="48">
        <v>79040</v>
      </c>
      <c r="AX30" s="48">
        <v>17900</v>
      </c>
      <c r="AY30" s="48">
        <v>16500</v>
      </c>
      <c r="AZ30" s="48">
        <v>15500</v>
      </c>
      <c r="BA30" s="48">
        <v>15852</v>
      </c>
      <c r="BB30" s="48">
        <v>12250</v>
      </c>
      <c r="BC30" s="48">
        <v>10814</v>
      </c>
    </row>
    <row r="31" spans="1:55" ht="15">
      <c r="A31" s="17" t="s">
        <v>18</v>
      </c>
      <c r="B31" s="37">
        <f t="shared" si="4"/>
        <v>24387</v>
      </c>
      <c r="C31" s="38"/>
      <c r="D31" s="39"/>
      <c r="E31" s="48">
        <v>292</v>
      </c>
      <c r="F31" s="48">
        <v>360</v>
      </c>
      <c r="G31" s="48">
        <v>378</v>
      </c>
      <c r="H31" s="48">
        <v>282</v>
      </c>
      <c r="I31" s="48">
        <v>378</v>
      </c>
      <c r="J31" s="48">
        <v>2700</v>
      </c>
      <c r="K31" s="48">
        <v>292</v>
      </c>
      <c r="L31" s="48">
        <v>370</v>
      </c>
      <c r="M31" s="48">
        <v>430</v>
      </c>
      <c r="N31" s="48">
        <v>298</v>
      </c>
      <c r="O31" s="48">
        <v>343</v>
      </c>
      <c r="P31" s="48">
        <v>330</v>
      </c>
      <c r="Q31" s="48">
        <v>400</v>
      </c>
      <c r="R31" s="48">
        <v>572</v>
      </c>
      <c r="S31" s="48">
        <v>258</v>
      </c>
      <c r="T31" s="48">
        <v>400</v>
      </c>
      <c r="U31" s="48">
        <v>294</v>
      </c>
      <c r="V31" s="48">
        <v>324</v>
      </c>
      <c r="W31" s="48">
        <v>312</v>
      </c>
      <c r="X31" s="48">
        <v>394</v>
      </c>
      <c r="Y31" s="48">
        <v>254</v>
      </c>
      <c r="Z31" s="48">
        <v>337</v>
      </c>
      <c r="AA31" s="48">
        <v>400</v>
      </c>
      <c r="AB31" s="48">
        <v>380</v>
      </c>
      <c r="AC31" s="48">
        <v>400</v>
      </c>
      <c r="AD31" s="48">
        <v>400</v>
      </c>
      <c r="AE31" s="48">
        <v>307</v>
      </c>
      <c r="AF31" s="48">
        <v>372</v>
      </c>
      <c r="AG31" s="48">
        <v>264</v>
      </c>
      <c r="AH31" s="48">
        <v>412</v>
      </c>
      <c r="AI31" s="48">
        <v>368</v>
      </c>
      <c r="AJ31" s="48">
        <v>240</v>
      </c>
      <c r="AK31" s="48">
        <v>330</v>
      </c>
      <c r="AL31" s="48">
        <v>450</v>
      </c>
      <c r="AM31" s="78">
        <v>253</v>
      </c>
      <c r="AN31" s="48">
        <v>237</v>
      </c>
      <c r="AO31" s="48">
        <v>2942</v>
      </c>
      <c r="AP31" s="48">
        <v>326</v>
      </c>
      <c r="AQ31" s="48">
        <v>418</v>
      </c>
      <c r="AR31" s="48">
        <v>400</v>
      </c>
      <c r="AS31" s="48">
        <v>200</v>
      </c>
      <c r="AT31" s="48">
        <v>220</v>
      </c>
      <c r="AU31" s="48">
        <v>380</v>
      </c>
      <c r="AV31" s="48">
        <v>299</v>
      </c>
      <c r="AW31" s="48">
        <v>1900</v>
      </c>
      <c r="AX31" s="48">
        <v>431</v>
      </c>
      <c r="AY31" s="48">
        <v>400</v>
      </c>
      <c r="AZ31" s="48">
        <v>450</v>
      </c>
      <c r="BA31" s="48">
        <v>400</v>
      </c>
      <c r="BB31" s="48">
        <v>550</v>
      </c>
      <c r="BC31" s="48">
        <v>260</v>
      </c>
    </row>
    <row r="32" spans="1:55" ht="15">
      <c r="A32" s="17" t="s">
        <v>19</v>
      </c>
      <c r="B32" s="37">
        <f t="shared" si="4"/>
        <v>191472</v>
      </c>
      <c r="C32" s="38"/>
      <c r="D32" s="39"/>
      <c r="E32" s="48">
        <v>3040</v>
      </c>
      <c r="F32" s="48">
        <v>3800</v>
      </c>
      <c r="G32" s="48">
        <v>3935</v>
      </c>
      <c r="H32" s="48">
        <v>2930</v>
      </c>
      <c r="I32" s="48">
        <v>3930</v>
      </c>
      <c r="J32" s="48">
        <v>250</v>
      </c>
      <c r="K32" s="48">
        <v>3234</v>
      </c>
      <c r="L32" s="48">
        <v>4124</v>
      </c>
      <c r="M32" s="48">
        <v>4400</v>
      </c>
      <c r="N32" s="48">
        <v>3092</v>
      </c>
      <c r="O32" s="48">
        <v>3565</v>
      </c>
      <c r="P32" s="48">
        <v>3437</v>
      </c>
      <c r="Q32" s="48">
        <v>4000</v>
      </c>
      <c r="R32" s="48">
        <v>5942</v>
      </c>
      <c r="S32" s="48">
        <v>2682</v>
      </c>
      <c r="T32" s="48">
        <v>3300</v>
      </c>
      <c r="U32" s="48">
        <v>3055</v>
      </c>
      <c r="V32" s="48">
        <v>3367</v>
      </c>
      <c r="W32" s="48">
        <v>3246</v>
      </c>
      <c r="X32" s="48">
        <v>4098</v>
      </c>
      <c r="Y32" s="48">
        <v>2647</v>
      </c>
      <c r="Z32" s="48">
        <v>3502</v>
      </c>
      <c r="AA32" s="48">
        <v>4000</v>
      </c>
      <c r="AB32" s="48">
        <v>3956</v>
      </c>
      <c r="AC32" s="48">
        <v>4100</v>
      </c>
      <c r="AD32" s="48">
        <v>3800</v>
      </c>
      <c r="AE32" s="48">
        <v>3195</v>
      </c>
      <c r="AF32" s="48">
        <v>3868</v>
      </c>
      <c r="AG32" s="48">
        <v>2749</v>
      </c>
      <c r="AH32" s="48">
        <v>4285</v>
      </c>
      <c r="AI32" s="48">
        <v>3827</v>
      </c>
      <c r="AJ32" s="48">
        <v>2495</v>
      </c>
      <c r="AK32" s="48">
        <v>3050</v>
      </c>
      <c r="AL32" s="48">
        <v>4800</v>
      </c>
      <c r="AM32" s="78">
        <v>3155</v>
      </c>
      <c r="AN32" s="48">
        <v>2468</v>
      </c>
      <c r="AO32" s="48">
        <v>283</v>
      </c>
      <c r="AP32" s="48">
        <v>3353</v>
      </c>
      <c r="AQ32" s="48">
        <v>4352</v>
      </c>
      <c r="AR32" s="48">
        <v>4100</v>
      </c>
      <c r="AS32" s="48">
        <v>2100</v>
      </c>
      <c r="AT32" s="48">
        <v>2500</v>
      </c>
      <c r="AU32" s="48">
        <v>3958</v>
      </c>
      <c r="AV32" s="48">
        <v>3105</v>
      </c>
      <c r="AW32" s="48">
        <v>19760</v>
      </c>
      <c r="AX32" s="48">
        <v>4474</v>
      </c>
      <c r="AY32" s="48">
        <v>4150</v>
      </c>
      <c r="AZ32" s="48">
        <v>3800</v>
      </c>
      <c r="BA32" s="48">
        <v>4209</v>
      </c>
      <c r="BB32" s="48">
        <v>3300</v>
      </c>
      <c r="BC32" s="48">
        <v>2704</v>
      </c>
    </row>
    <row r="33" spans="1:55" ht="15">
      <c r="A33" s="17" t="s">
        <v>20</v>
      </c>
      <c r="B33" s="37">
        <f t="shared" si="4"/>
        <v>8134</v>
      </c>
      <c r="C33" s="38"/>
      <c r="D33" s="39"/>
      <c r="E33" s="48">
        <v>125</v>
      </c>
      <c r="F33" s="48">
        <v>150</v>
      </c>
      <c r="G33" s="48">
        <v>162</v>
      </c>
      <c r="H33" s="48">
        <v>121</v>
      </c>
      <c r="I33" s="48">
        <v>113</v>
      </c>
      <c r="J33" s="48">
        <v>250</v>
      </c>
      <c r="K33" s="48">
        <v>125</v>
      </c>
      <c r="L33" s="48">
        <v>175</v>
      </c>
      <c r="M33" s="48">
        <v>190</v>
      </c>
      <c r="N33" s="48">
        <v>128</v>
      </c>
      <c r="O33" s="48">
        <v>149</v>
      </c>
      <c r="P33" s="48">
        <v>142</v>
      </c>
      <c r="Q33" s="48">
        <v>75</v>
      </c>
      <c r="R33" s="48">
        <v>245</v>
      </c>
      <c r="S33" s="48">
        <v>110</v>
      </c>
      <c r="T33" s="48">
        <v>200</v>
      </c>
      <c r="U33" s="48">
        <v>126</v>
      </c>
      <c r="V33" s="48">
        <v>139</v>
      </c>
      <c r="W33" s="48">
        <v>137</v>
      </c>
      <c r="X33" s="48">
        <v>169</v>
      </c>
      <c r="Y33" s="48">
        <v>109</v>
      </c>
      <c r="Z33" s="48">
        <v>145</v>
      </c>
      <c r="AA33" s="48">
        <v>200</v>
      </c>
      <c r="AB33" s="48">
        <v>163</v>
      </c>
      <c r="AC33" s="48">
        <v>120</v>
      </c>
      <c r="AD33" s="48">
        <v>200</v>
      </c>
      <c r="AE33" s="48">
        <v>131</v>
      </c>
      <c r="AF33" s="48">
        <v>160</v>
      </c>
      <c r="AG33" s="48">
        <v>113</v>
      </c>
      <c r="AH33" s="48">
        <v>176</v>
      </c>
      <c r="AI33" s="48">
        <v>110</v>
      </c>
      <c r="AJ33" s="48">
        <v>70</v>
      </c>
      <c r="AK33" s="48">
        <v>140</v>
      </c>
      <c r="AL33" s="48">
        <v>200</v>
      </c>
      <c r="AM33" s="78">
        <v>128</v>
      </c>
      <c r="AN33" s="48">
        <v>71</v>
      </c>
      <c r="AO33" s="48">
        <v>85</v>
      </c>
      <c r="AP33" s="48">
        <v>141</v>
      </c>
      <c r="AQ33" s="48">
        <v>179</v>
      </c>
      <c r="AR33" s="48">
        <v>200</v>
      </c>
      <c r="AS33" s="48">
        <v>100</v>
      </c>
      <c r="AT33" s="48">
        <v>120</v>
      </c>
      <c r="AU33" s="48">
        <v>163</v>
      </c>
      <c r="AV33" s="48">
        <v>129</v>
      </c>
      <c r="AW33" s="48">
        <v>814</v>
      </c>
      <c r="AX33" s="48">
        <v>185</v>
      </c>
      <c r="AY33" s="48">
        <v>175</v>
      </c>
      <c r="AZ33" s="48">
        <v>160</v>
      </c>
      <c r="BA33" s="48">
        <v>188</v>
      </c>
      <c r="BB33" s="48">
        <v>150</v>
      </c>
      <c r="BC33" s="48">
        <v>78</v>
      </c>
    </row>
    <row r="34" spans="1:55" ht="15">
      <c r="A34" s="17" t="s">
        <v>75</v>
      </c>
      <c r="B34" s="37">
        <f t="shared" si="4"/>
        <v>29531</v>
      </c>
      <c r="C34" s="38"/>
      <c r="D34" s="39"/>
      <c r="E34" s="48">
        <v>500</v>
      </c>
      <c r="F34" s="48">
        <v>620</v>
      </c>
      <c r="G34" s="48">
        <v>643</v>
      </c>
      <c r="H34" s="48">
        <v>479</v>
      </c>
      <c r="I34" s="48">
        <v>642</v>
      </c>
      <c r="J34" s="48"/>
      <c r="K34" s="48">
        <v>496</v>
      </c>
      <c r="L34" s="48">
        <v>674</v>
      </c>
      <c r="M34" s="48"/>
      <c r="N34" s="48">
        <v>506</v>
      </c>
      <c r="O34" s="48"/>
      <c r="P34" s="48">
        <v>562</v>
      </c>
      <c r="Q34" s="48">
        <v>665</v>
      </c>
      <c r="R34" s="48">
        <v>971</v>
      </c>
      <c r="S34" s="48">
        <v>438</v>
      </c>
      <c r="T34" s="48">
        <v>600</v>
      </c>
      <c r="U34" s="48">
        <v>499</v>
      </c>
      <c r="V34" s="48">
        <v>550</v>
      </c>
      <c r="W34" s="48"/>
      <c r="X34" s="48">
        <v>670</v>
      </c>
      <c r="Y34" s="48">
        <v>433</v>
      </c>
      <c r="Z34" s="48"/>
      <c r="AA34" s="48"/>
      <c r="AB34" s="48">
        <v>647</v>
      </c>
      <c r="AC34" s="48">
        <v>670</v>
      </c>
      <c r="AD34" s="48">
        <v>600</v>
      </c>
      <c r="AE34" s="48">
        <v>523</v>
      </c>
      <c r="AF34" s="48"/>
      <c r="AG34" s="48">
        <v>449</v>
      </c>
      <c r="AH34" s="48">
        <v>700</v>
      </c>
      <c r="AI34" s="48">
        <v>625</v>
      </c>
      <c r="AJ34" s="48">
        <v>405</v>
      </c>
      <c r="AK34" s="48">
        <v>530</v>
      </c>
      <c r="AL34" s="48">
        <v>800</v>
      </c>
      <c r="AM34" s="78"/>
      <c r="AN34" s="48">
        <v>403</v>
      </c>
      <c r="AO34" s="48">
        <v>481</v>
      </c>
      <c r="AP34" s="48">
        <v>3251</v>
      </c>
      <c r="AQ34" s="48">
        <v>711</v>
      </c>
      <c r="AR34" s="48">
        <v>700</v>
      </c>
      <c r="AS34" s="48"/>
      <c r="AT34" s="48"/>
      <c r="AU34" s="48">
        <v>647</v>
      </c>
      <c r="AV34" s="48">
        <v>507</v>
      </c>
      <c r="AW34" s="48">
        <v>3230</v>
      </c>
      <c r="AX34" s="48">
        <v>731</v>
      </c>
      <c r="AY34" s="48">
        <v>680</v>
      </c>
      <c r="AZ34" s="48">
        <v>650</v>
      </c>
      <c r="BA34" s="48"/>
      <c r="BB34" s="48">
        <v>1201</v>
      </c>
      <c r="BC34" s="48">
        <v>442</v>
      </c>
    </row>
    <row r="35" spans="7:54" ht="12.75">
      <c r="G35" s="122"/>
      <c r="M35" s="20"/>
      <c r="R35" s="20"/>
      <c r="AC35" t="s">
        <v>183</v>
      </c>
      <c r="AK35" s="53"/>
      <c r="AU35" s="53"/>
      <c r="AY35" t="s">
        <v>183</v>
      </c>
      <c r="BB35" s="20"/>
    </row>
    <row r="36" spans="1:18" ht="15.75">
      <c r="A36" s="82" t="s">
        <v>154</v>
      </c>
      <c r="B36" s="23"/>
      <c r="C36" s="19"/>
      <c r="D36" s="26"/>
      <c r="R36" s="20"/>
    </row>
    <row r="37" spans="1:7" ht="15.75">
      <c r="A37" s="82" t="s">
        <v>150</v>
      </c>
      <c r="B37" s="23"/>
      <c r="C37" s="19"/>
      <c r="D37" s="26"/>
      <c r="G37" s="86"/>
    </row>
    <row r="38" spans="1:4" ht="15.75">
      <c r="A38" s="82"/>
      <c r="B38" s="23"/>
      <c r="C38" s="19"/>
      <c r="D38" s="19"/>
    </row>
    <row r="39" spans="1:55" ht="15.75">
      <c r="A39" s="82" t="s">
        <v>182</v>
      </c>
      <c r="B39" s="23"/>
      <c r="C39" s="19"/>
      <c r="D39" s="19"/>
      <c r="E39" s="85">
        <f aca="true" t="shared" si="7" ref="E39:P39">E19-E36</f>
        <v>1150</v>
      </c>
      <c r="F39" s="85">
        <f t="shared" si="7"/>
        <v>1100</v>
      </c>
      <c r="G39" s="85">
        <f t="shared" si="7"/>
        <v>0</v>
      </c>
      <c r="H39" s="85">
        <f t="shared" si="7"/>
        <v>0</v>
      </c>
      <c r="I39" s="85">
        <f t="shared" si="7"/>
        <v>300</v>
      </c>
      <c r="J39" s="85">
        <f t="shared" si="7"/>
        <v>510</v>
      </c>
      <c r="K39" s="85">
        <f t="shared" si="7"/>
        <v>2050</v>
      </c>
      <c r="L39" s="85">
        <f t="shared" si="7"/>
        <v>5100</v>
      </c>
      <c r="M39" s="85">
        <f t="shared" si="7"/>
        <v>0</v>
      </c>
      <c r="N39" s="85">
        <f t="shared" si="7"/>
        <v>0</v>
      </c>
      <c r="O39" s="85">
        <f t="shared" si="7"/>
        <v>518</v>
      </c>
      <c r="P39" s="85">
        <f t="shared" si="7"/>
        <v>628</v>
      </c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ht="15.75">
      <c r="A40" s="82" t="s">
        <v>143</v>
      </c>
      <c r="B40" s="83" t="s">
        <v>74</v>
      </c>
      <c r="C40" s="19"/>
      <c r="D40" s="19"/>
      <c r="E40" s="85">
        <f aca="true" t="shared" si="8" ref="E40:P40">E20-E37</f>
        <v>480</v>
      </c>
      <c r="F40" s="85">
        <f t="shared" si="8"/>
        <v>900</v>
      </c>
      <c r="G40" s="85">
        <f t="shared" si="8"/>
        <v>622</v>
      </c>
      <c r="H40" s="85">
        <f t="shared" si="8"/>
        <v>946</v>
      </c>
      <c r="I40" s="85">
        <f t="shared" si="8"/>
        <v>450</v>
      </c>
      <c r="J40" s="85">
        <f t="shared" si="8"/>
        <v>360</v>
      </c>
      <c r="K40" s="85">
        <f t="shared" si="8"/>
        <v>480</v>
      </c>
      <c r="L40" s="85">
        <f t="shared" si="8"/>
        <v>400</v>
      </c>
      <c r="M40" s="85">
        <f t="shared" si="8"/>
        <v>100</v>
      </c>
      <c r="N40" s="85">
        <f t="shared" si="8"/>
        <v>255</v>
      </c>
      <c r="O40" s="85">
        <f t="shared" si="8"/>
        <v>371</v>
      </c>
      <c r="P40" s="85">
        <f t="shared" si="8"/>
        <v>182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4" ht="15.75">
      <c r="A41" s="23"/>
      <c r="B41" s="83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C68"/>
  <sheetViews>
    <sheetView zoomScalePageLayoutView="0" workbookViewId="0" topLeftCell="A10">
      <pane xSplit="3" topLeftCell="BA1" activePane="topRight" state="frozen"/>
      <selection pane="topLeft" activeCell="A1" sqref="A1"/>
      <selection pane="topRight" activeCell="BG18" sqref="BG18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312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4089448</v>
      </c>
      <c r="C13" s="33"/>
      <c r="D13" s="34"/>
      <c r="E13" s="50">
        <f aca="true" t="shared" si="0" ref="E13:AJ13">E14+E29</f>
        <v>71706</v>
      </c>
      <c r="F13" s="50">
        <f t="shared" si="0"/>
        <v>77359</v>
      </c>
      <c r="G13" s="50">
        <f t="shared" si="0"/>
        <v>90903</v>
      </c>
      <c r="H13" s="50">
        <f t="shared" si="0"/>
        <v>67485</v>
      </c>
      <c r="I13" s="50">
        <f t="shared" si="0"/>
        <v>71481</v>
      </c>
      <c r="J13" s="50">
        <f t="shared" si="0"/>
        <v>60500</v>
      </c>
      <c r="K13" s="50">
        <f t="shared" si="0"/>
        <v>61000</v>
      </c>
      <c r="L13" s="50">
        <f t="shared" si="0"/>
        <v>88548</v>
      </c>
      <c r="M13" s="50">
        <f t="shared" si="0"/>
        <v>83943</v>
      </c>
      <c r="N13" s="50">
        <f t="shared" si="0"/>
        <v>67550</v>
      </c>
      <c r="O13" s="50">
        <f t="shared" si="0"/>
        <v>81000</v>
      </c>
      <c r="P13" s="50">
        <f t="shared" si="0"/>
        <v>65907</v>
      </c>
      <c r="Q13" s="50">
        <f t="shared" si="0"/>
        <v>60319</v>
      </c>
      <c r="R13" s="50">
        <f t="shared" si="0"/>
        <v>105100</v>
      </c>
      <c r="S13" s="50">
        <f t="shared" si="0"/>
        <v>67550</v>
      </c>
      <c r="T13" s="50">
        <f t="shared" si="0"/>
        <v>76829</v>
      </c>
      <c r="U13" s="50">
        <f t="shared" si="0"/>
        <v>44699</v>
      </c>
      <c r="V13" s="50">
        <f t="shared" si="0"/>
        <v>63958</v>
      </c>
      <c r="W13" s="50">
        <f t="shared" si="0"/>
        <v>56800</v>
      </c>
      <c r="X13" s="50">
        <f t="shared" si="0"/>
        <v>84000</v>
      </c>
      <c r="Y13" s="50">
        <f t="shared" si="0"/>
        <v>66646</v>
      </c>
      <c r="Z13" s="50">
        <f t="shared" si="0"/>
        <v>83364</v>
      </c>
      <c r="AA13" s="50">
        <f t="shared" si="0"/>
        <v>68304</v>
      </c>
      <c r="AB13" s="50">
        <f t="shared" si="0"/>
        <v>78525</v>
      </c>
      <c r="AC13" s="50">
        <f t="shared" si="0"/>
        <v>77114</v>
      </c>
      <c r="AD13" s="50">
        <f t="shared" si="0"/>
        <v>87000</v>
      </c>
      <c r="AE13" s="50">
        <f t="shared" si="0"/>
        <v>77858</v>
      </c>
      <c r="AF13" s="50">
        <f t="shared" si="0"/>
        <v>76870</v>
      </c>
      <c r="AG13" s="50">
        <f t="shared" si="0"/>
        <v>68117</v>
      </c>
      <c r="AH13" s="50">
        <f t="shared" si="0"/>
        <v>99907</v>
      </c>
      <c r="AI13" s="50">
        <f t="shared" si="0"/>
        <v>80700</v>
      </c>
      <c r="AJ13" s="50">
        <f t="shared" si="0"/>
        <v>65000</v>
      </c>
      <c r="AK13" s="50">
        <f aca="true" t="shared" si="1" ref="AK13:BC13">AK14+AK29</f>
        <v>42500</v>
      </c>
      <c r="AL13" s="50">
        <f t="shared" si="1"/>
        <v>99376</v>
      </c>
      <c r="AM13" s="202">
        <f t="shared" si="1"/>
        <v>55327</v>
      </c>
      <c r="AN13" s="50">
        <f t="shared" si="1"/>
        <v>59672</v>
      </c>
      <c r="AO13" s="50">
        <f t="shared" si="1"/>
        <v>66586</v>
      </c>
      <c r="AP13" s="50">
        <f t="shared" si="1"/>
        <v>72654</v>
      </c>
      <c r="AQ13" s="50">
        <f t="shared" si="1"/>
        <v>67650</v>
      </c>
      <c r="AR13" s="50">
        <f t="shared" si="1"/>
        <v>79108</v>
      </c>
      <c r="AS13" s="50">
        <f t="shared" si="1"/>
        <v>51970</v>
      </c>
      <c r="AT13" s="50">
        <f t="shared" si="1"/>
        <v>45701</v>
      </c>
      <c r="AU13" s="50">
        <f t="shared" si="1"/>
        <v>80396</v>
      </c>
      <c r="AV13" s="50">
        <f t="shared" si="1"/>
        <v>79529</v>
      </c>
      <c r="AW13" s="50">
        <f t="shared" si="1"/>
        <v>458924</v>
      </c>
      <c r="AX13" s="50">
        <f t="shared" si="1"/>
        <v>97270</v>
      </c>
      <c r="AY13" s="50">
        <f t="shared" si="1"/>
        <v>85993</v>
      </c>
      <c r="AZ13" s="50">
        <f t="shared" si="1"/>
        <v>65100</v>
      </c>
      <c r="BA13" s="50">
        <f t="shared" si="1"/>
        <v>65850</v>
      </c>
      <c r="BB13" s="50">
        <f t="shared" si="1"/>
        <v>80000</v>
      </c>
      <c r="BC13" s="50">
        <f t="shared" si="1"/>
        <v>59800</v>
      </c>
    </row>
    <row r="14" spans="1:55" ht="15.75">
      <c r="A14" s="15" t="s">
        <v>3</v>
      </c>
      <c r="B14" s="36">
        <f>B15+B16+B17+B18+B19+B20+B21+B22+B24+B25+B26+B27+B28</f>
        <v>3161166</v>
      </c>
      <c r="C14" s="33"/>
      <c r="D14" s="34"/>
      <c r="E14" s="203">
        <f aca="true" t="shared" si="2" ref="E14:AJ14">E15+E16+E17+E18+E19+E20+E21+E22+E24+E25+E26+E27+E28</f>
        <v>55247</v>
      </c>
      <c r="F14" s="203">
        <f t="shared" si="2"/>
        <v>60579</v>
      </c>
      <c r="G14" s="203">
        <f t="shared" si="2"/>
        <v>69908</v>
      </c>
      <c r="H14" s="203">
        <f t="shared" si="2"/>
        <v>52909</v>
      </c>
      <c r="I14" s="203">
        <f t="shared" si="2"/>
        <v>56077</v>
      </c>
      <c r="J14" s="203">
        <f t="shared" si="2"/>
        <v>46900</v>
      </c>
      <c r="K14" s="203">
        <f t="shared" si="2"/>
        <v>47096</v>
      </c>
      <c r="L14" s="203">
        <f t="shared" si="2"/>
        <v>69400</v>
      </c>
      <c r="M14" s="203">
        <f t="shared" si="2"/>
        <v>65773</v>
      </c>
      <c r="N14" s="203">
        <f t="shared" si="2"/>
        <v>52945</v>
      </c>
      <c r="O14" s="203">
        <f t="shared" si="2"/>
        <v>64353</v>
      </c>
      <c r="P14" s="203">
        <f t="shared" si="2"/>
        <v>51774</v>
      </c>
      <c r="Q14" s="203">
        <f t="shared" si="2"/>
        <v>48324</v>
      </c>
      <c r="R14" s="203">
        <f t="shared" si="2"/>
        <v>81318</v>
      </c>
      <c r="S14" s="203">
        <f t="shared" si="2"/>
        <v>53137</v>
      </c>
      <c r="T14" s="203">
        <f t="shared" si="2"/>
        <v>59929</v>
      </c>
      <c r="U14" s="203">
        <f t="shared" si="2"/>
        <v>31923</v>
      </c>
      <c r="V14" s="203">
        <f t="shared" si="2"/>
        <v>47852</v>
      </c>
      <c r="W14" s="203">
        <f t="shared" si="2"/>
        <v>43176</v>
      </c>
      <c r="X14" s="203">
        <f t="shared" si="2"/>
        <v>65420</v>
      </c>
      <c r="Y14" s="203">
        <f t="shared" si="2"/>
        <v>52043</v>
      </c>
      <c r="Z14" s="203">
        <f t="shared" si="2"/>
        <v>64782</v>
      </c>
      <c r="AA14" s="203">
        <f t="shared" si="2"/>
        <v>53764</v>
      </c>
      <c r="AB14" s="203">
        <f t="shared" si="2"/>
        <v>64935</v>
      </c>
      <c r="AC14" s="203">
        <f t="shared" si="2"/>
        <v>59226</v>
      </c>
      <c r="AD14" s="203">
        <f t="shared" si="2"/>
        <v>69680</v>
      </c>
      <c r="AE14" s="203">
        <f t="shared" si="2"/>
        <v>60906</v>
      </c>
      <c r="AF14" s="203">
        <f t="shared" si="2"/>
        <v>61295</v>
      </c>
      <c r="AG14" s="203">
        <f t="shared" si="2"/>
        <v>53398</v>
      </c>
      <c r="AH14" s="203">
        <f t="shared" si="2"/>
        <v>77364</v>
      </c>
      <c r="AI14" s="203">
        <f t="shared" si="2"/>
        <v>62443</v>
      </c>
      <c r="AJ14" s="203">
        <f t="shared" si="2"/>
        <v>50980</v>
      </c>
      <c r="AK14" s="203">
        <f aca="true" t="shared" si="3" ref="AK14:BC14">AK15+AK16+AK17+AK18+AK19+AK20+AK21+AK22+AK24+AK25+AK26+AK27+AK28</f>
        <v>29100</v>
      </c>
      <c r="AL14" s="203">
        <f t="shared" si="3"/>
        <v>74126</v>
      </c>
      <c r="AM14" s="204">
        <f t="shared" si="3"/>
        <v>44010</v>
      </c>
      <c r="AN14" s="203">
        <f t="shared" si="3"/>
        <v>47162</v>
      </c>
      <c r="AO14" s="203">
        <f t="shared" si="3"/>
        <v>51214</v>
      </c>
      <c r="AP14" s="203">
        <f t="shared" si="3"/>
        <v>51950</v>
      </c>
      <c r="AQ14" s="203">
        <f t="shared" si="3"/>
        <v>49544</v>
      </c>
      <c r="AR14" s="203">
        <f t="shared" si="3"/>
        <v>60288</v>
      </c>
      <c r="AS14" s="203">
        <f t="shared" si="3"/>
        <v>41070</v>
      </c>
      <c r="AT14" s="203">
        <f t="shared" si="3"/>
        <v>34667</v>
      </c>
      <c r="AU14" s="203">
        <f t="shared" si="3"/>
        <v>63024</v>
      </c>
      <c r="AV14" s="203">
        <f t="shared" si="3"/>
        <v>62877</v>
      </c>
      <c r="AW14" s="203">
        <f t="shared" si="3"/>
        <v>355835</v>
      </c>
      <c r="AX14" s="203">
        <f t="shared" si="3"/>
        <v>76253</v>
      </c>
      <c r="AY14" s="203">
        <f t="shared" si="3"/>
        <v>64985</v>
      </c>
      <c r="AZ14" s="203">
        <f t="shared" si="3"/>
        <v>47120</v>
      </c>
      <c r="BA14" s="203">
        <f t="shared" si="3"/>
        <v>49380</v>
      </c>
      <c r="BB14" s="203">
        <f t="shared" si="3"/>
        <v>58150</v>
      </c>
      <c r="BC14" s="203">
        <f t="shared" si="3"/>
        <v>45555</v>
      </c>
    </row>
    <row r="15" spans="1:55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2292272</v>
      </c>
      <c r="C15" s="38"/>
      <c r="D15" s="39"/>
      <c r="E15" s="48">
        <v>43018</v>
      </c>
      <c r="F15" s="48">
        <v>46319</v>
      </c>
      <c r="G15" s="48">
        <v>55203</v>
      </c>
      <c r="H15" s="48">
        <v>38275</v>
      </c>
      <c r="I15" s="48">
        <v>44047</v>
      </c>
      <c r="J15" s="48">
        <v>31342</v>
      </c>
      <c r="K15" s="48">
        <v>33172</v>
      </c>
      <c r="L15" s="48">
        <v>43500</v>
      </c>
      <c r="M15" s="48">
        <v>49673</v>
      </c>
      <c r="N15" s="48">
        <v>38600</v>
      </c>
      <c r="O15" s="48">
        <v>50057</v>
      </c>
      <c r="P15" s="48">
        <v>40109</v>
      </c>
      <c r="Q15" s="48">
        <v>36500</v>
      </c>
      <c r="R15" s="48">
        <v>55500</v>
      </c>
      <c r="S15" s="48">
        <v>36434</v>
      </c>
      <c r="T15" s="91">
        <v>45379</v>
      </c>
      <c r="U15" s="48">
        <v>18576</v>
      </c>
      <c r="V15" s="48">
        <v>34436</v>
      </c>
      <c r="W15" s="48">
        <v>31593</v>
      </c>
      <c r="X15" s="48">
        <v>48061</v>
      </c>
      <c r="Y15" s="48">
        <v>39600</v>
      </c>
      <c r="Z15" s="48">
        <v>49807</v>
      </c>
      <c r="AA15" s="48">
        <v>40564</v>
      </c>
      <c r="AB15" s="48">
        <v>48755</v>
      </c>
      <c r="AC15" s="48">
        <v>43276</v>
      </c>
      <c r="AD15" s="48">
        <v>55380</v>
      </c>
      <c r="AE15" s="48">
        <v>41434</v>
      </c>
      <c r="AF15" s="48">
        <v>38950</v>
      </c>
      <c r="AG15" s="154">
        <v>41300</v>
      </c>
      <c r="AH15" s="48">
        <v>52903</v>
      </c>
      <c r="AI15" s="48">
        <v>46671</v>
      </c>
      <c r="AJ15" s="48">
        <v>37750</v>
      </c>
      <c r="AK15" s="48">
        <v>19635</v>
      </c>
      <c r="AL15" s="48">
        <v>48876</v>
      </c>
      <c r="AM15" s="78">
        <v>32000</v>
      </c>
      <c r="AN15" s="48">
        <v>34000</v>
      </c>
      <c r="AO15" s="48">
        <v>49101</v>
      </c>
      <c r="AP15" s="48">
        <v>37996</v>
      </c>
      <c r="AQ15" s="48">
        <v>34960</v>
      </c>
      <c r="AR15" s="91">
        <v>37536</v>
      </c>
      <c r="AS15" s="91">
        <v>34600</v>
      </c>
      <c r="AT15" s="48">
        <v>26733</v>
      </c>
      <c r="AU15" s="48">
        <v>50485</v>
      </c>
      <c r="AV15" s="48">
        <v>49905</v>
      </c>
      <c r="AW15" s="91">
        <v>238835</v>
      </c>
      <c r="AX15" s="48">
        <v>51910</v>
      </c>
      <c r="AY15" s="48">
        <v>45935</v>
      </c>
      <c r="AZ15" s="48">
        <v>35291</v>
      </c>
      <c r="BA15" s="48">
        <v>35520</v>
      </c>
      <c r="BB15" s="48">
        <v>39750</v>
      </c>
      <c r="BC15" s="205">
        <v>33020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117276</v>
      </c>
      <c r="C17" s="38"/>
      <c r="D17" s="39"/>
      <c r="E17" s="48">
        <v>2100</v>
      </c>
      <c r="F17" s="48">
        <v>2630</v>
      </c>
      <c r="G17" s="48">
        <v>2592</v>
      </c>
      <c r="H17" s="48">
        <v>1944</v>
      </c>
      <c r="I17" s="48">
        <v>2376</v>
      </c>
      <c r="J17" s="48">
        <v>2688</v>
      </c>
      <c r="K17" s="48">
        <v>2016</v>
      </c>
      <c r="L17" s="48">
        <v>1300</v>
      </c>
      <c r="M17" s="48">
        <v>1350</v>
      </c>
      <c r="N17" s="48">
        <v>1585</v>
      </c>
      <c r="O17" s="48">
        <v>2023</v>
      </c>
      <c r="P17" s="48">
        <v>1853</v>
      </c>
      <c r="Q17" s="48">
        <v>2016</v>
      </c>
      <c r="R17" s="48">
        <v>3750</v>
      </c>
      <c r="S17" s="48">
        <v>1578</v>
      </c>
      <c r="T17" s="48">
        <v>2500</v>
      </c>
      <c r="U17" s="48">
        <v>1944</v>
      </c>
      <c r="V17" s="48">
        <v>1944</v>
      </c>
      <c r="W17" s="48">
        <v>2016</v>
      </c>
      <c r="X17" s="48">
        <v>2016</v>
      </c>
      <c r="Y17" s="48">
        <v>2989</v>
      </c>
      <c r="Z17" s="48">
        <v>2400</v>
      </c>
      <c r="AA17" s="48">
        <v>2020</v>
      </c>
      <c r="AB17" s="48">
        <v>2500</v>
      </c>
      <c r="AC17" s="48">
        <v>2500</v>
      </c>
      <c r="AD17" s="48">
        <v>2500</v>
      </c>
      <c r="AE17" s="48">
        <v>2016</v>
      </c>
      <c r="AF17" s="48">
        <v>1750</v>
      </c>
      <c r="AG17" s="48">
        <v>2020</v>
      </c>
      <c r="AH17" s="48">
        <v>2376</v>
      </c>
      <c r="AI17" s="48">
        <v>2650</v>
      </c>
      <c r="AJ17" s="48">
        <v>1600</v>
      </c>
      <c r="AK17" s="48">
        <v>1545</v>
      </c>
      <c r="AL17" s="48">
        <v>2250</v>
      </c>
      <c r="AM17" s="78">
        <v>1875</v>
      </c>
      <c r="AN17" s="48">
        <v>2116</v>
      </c>
      <c r="AO17" s="48"/>
      <c r="AP17" s="48">
        <v>1584</v>
      </c>
      <c r="AQ17" s="48">
        <v>2016</v>
      </c>
      <c r="AR17" s="91">
        <v>1486</v>
      </c>
      <c r="AS17" s="48">
        <v>1240</v>
      </c>
      <c r="AT17" s="48">
        <v>1562</v>
      </c>
      <c r="AU17" s="48">
        <v>2090</v>
      </c>
      <c r="AV17" s="48">
        <v>2376</v>
      </c>
      <c r="AW17" s="48">
        <v>14000</v>
      </c>
      <c r="AX17" s="48">
        <v>2810</v>
      </c>
      <c r="AY17" s="48">
        <v>2750</v>
      </c>
      <c r="AZ17" s="48">
        <v>1500</v>
      </c>
      <c r="BA17" s="48">
        <v>2450</v>
      </c>
      <c r="BB17" s="48">
        <v>2500</v>
      </c>
      <c r="BC17" s="48">
        <v>1584</v>
      </c>
    </row>
    <row r="18" spans="1:55" ht="15">
      <c r="A18" s="18" t="s">
        <v>6</v>
      </c>
      <c r="B18" s="37">
        <f t="shared" si="4"/>
        <v>471388</v>
      </c>
      <c r="C18" s="38"/>
      <c r="D18" s="39"/>
      <c r="E18" s="48">
        <v>7200</v>
      </c>
      <c r="F18" s="48">
        <v>9400</v>
      </c>
      <c r="G18" s="48">
        <v>11001</v>
      </c>
      <c r="H18" s="48">
        <v>8027</v>
      </c>
      <c r="I18" s="48">
        <v>8700</v>
      </c>
      <c r="J18" s="48">
        <v>12000</v>
      </c>
      <c r="K18" s="48">
        <v>8428</v>
      </c>
      <c r="L18" s="48">
        <v>7200</v>
      </c>
      <c r="M18" s="48">
        <v>8400</v>
      </c>
      <c r="N18" s="48">
        <v>8920</v>
      </c>
      <c r="O18" s="48">
        <v>8305</v>
      </c>
      <c r="P18" s="48">
        <v>8143</v>
      </c>
      <c r="Q18" s="48">
        <v>7050</v>
      </c>
      <c r="R18" s="48">
        <v>13500</v>
      </c>
      <c r="S18" s="48">
        <v>7260</v>
      </c>
      <c r="T18" s="48">
        <v>10500</v>
      </c>
      <c r="U18" s="48">
        <v>6009</v>
      </c>
      <c r="V18" s="48">
        <v>7090</v>
      </c>
      <c r="W18" s="48">
        <v>7414</v>
      </c>
      <c r="X18" s="48">
        <v>10035</v>
      </c>
      <c r="Y18" s="48">
        <v>8174</v>
      </c>
      <c r="Z18" s="48">
        <v>10400</v>
      </c>
      <c r="AA18" s="48">
        <v>9550</v>
      </c>
      <c r="AB18" s="48">
        <v>9650</v>
      </c>
      <c r="AC18" s="48">
        <v>11000</v>
      </c>
      <c r="AD18" s="48">
        <v>10100</v>
      </c>
      <c r="AE18" s="48">
        <v>8361</v>
      </c>
      <c r="AF18" s="48">
        <v>7780</v>
      </c>
      <c r="AG18" s="48">
        <v>8990</v>
      </c>
      <c r="AH18" s="48">
        <v>11914</v>
      </c>
      <c r="AI18" s="48">
        <v>9860</v>
      </c>
      <c r="AJ18" s="48">
        <v>6400</v>
      </c>
      <c r="AK18" s="48">
        <v>6200</v>
      </c>
      <c r="AL18" s="48">
        <v>11250</v>
      </c>
      <c r="AM18" s="78">
        <v>9000</v>
      </c>
      <c r="AN18" s="48">
        <v>6030</v>
      </c>
      <c r="AO18" s="48"/>
      <c r="AP18" s="48">
        <v>7826</v>
      </c>
      <c r="AQ18" s="48">
        <v>10877</v>
      </c>
      <c r="AR18" s="91">
        <v>7293</v>
      </c>
      <c r="AS18" s="48">
        <v>5230</v>
      </c>
      <c r="AT18" s="48">
        <v>6372</v>
      </c>
      <c r="AU18" s="48">
        <v>7633</v>
      </c>
      <c r="AV18" s="48">
        <v>9034</v>
      </c>
      <c r="AW18" s="48">
        <v>45000</v>
      </c>
      <c r="AX18" s="48">
        <v>11600</v>
      </c>
      <c r="AY18" s="48">
        <v>9800</v>
      </c>
      <c r="AZ18" s="48">
        <v>6300</v>
      </c>
      <c r="BA18" s="48">
        <v>8900</v>
      </c>
      <c r="BB18" s="48">
        <v>9500</v>
      </c>
      <c r="BC18" s="48">
        <v>6782</v>
      </c>
    </row>
    <row r="19" spans="1:55" ht="15">
      <c r="A19" s="18" t="s">
        <v>7</v>
      </c>
      <c r="B19" s="37">
        <f t="shared" si="4"/>
        <v>102729</v>
      </c>
      <c r="C19" s="38"/>
      <c r="D19" s="39"/>
      <c r="E19" s="48">
        <v>900</v>
      </c>
      <c r="F19" s="48">
        <v>1100</v>
      </c>
      <c r="G19" s="48"/>
      <c r="H19" s="48"/>
      <c r="I19" s="48">
        <v>400</v>
      </c>
      <c r="J19" s="48">
        <v>510</v>
      </c>
      <c r="K19" s="48">
        <v>2870</v>
      </c>
      <c r="L19" s="48">
        <v>5300</v>
      </c>
      <c r="M19" s="48">
        <v>3900</v>
      </c>
      <c r="N19" s="48"/>
      <c r="O19" s="48">
        <v>778</v>
      </c>
      <c r="P19" s="48">
        <v>243</v>
      </c>
      <c r="Q19" s="48"/>
      <c r="R19" s="48">
        <v>975</v>
      </c>
      <c r="S19" s="48">
        <v>650</v>
      </c>
      <c r="T19" s="48">
        <v>550</v>
      </c>
      <c r="U19" s="48">
        <v>894</v>
      </c>
      <c r="V19" s="48"/>
      <c r="W19" s="48">
        <v>1685</v>
      </c>
      <c r="X19" s="48">
        <v>1091</v>
      </c>
      <c r="Y19" s="48">
        <v>822</v>
      </c>
      <c r="Z19" s="48">
        <v>1353</v>
      </c>
      <c r="AA19" s="48">
        <v>1070</v>
      </c>
      <c r="AB19" s="48">
        <v>1250</v>
      </c>
      <c r="AC19" s="48">
        <v>1680</v>
      </c>
      <c r="AD19" s="48">
        <v>850</v>
      </c>
      <c r="AE19" s="48">
        <v>2192</v>
      </c>
      <c r="AF19" s="48">
        <v>7300</v>
      </c>
      <c r="AG19" s="48">
        <v>450</v>
      </c>
      <c r="AH19" s="48">
        <v>3261</v>
      </c>
      <c r="AI19" s="48">
        <v>1050</v>
      </c>
      <c r="AJ19" s="48">
        <v>4480</v>
      </c>
      <c r="AK19" s="48"/>
      <c r="AL19" s="48">
        <v>6000</v>
      </c>
      <c r="AM19" s="78">
        <v>645</v>
      </c>
      <c r="AN19" s="48">
        <v>206</v>
      </c>
      <c r="AO19" s="48">
        <v>1025</v>
      </c>
      <c r="AP19" s="48">
        <v>3119</v>
      </c>
      <c r="AQ19" s="48">
        <v>907</v>
      </c>
      <c r="AR19" s="91">
        <v>591</v>
      </c>
      <c r="AS19" s="48"/>
      <c r="AT19" s="48"/>
      <c r="AU19" s="48">
        <v>1973</v>
      </c>
      <c r="AV19" s="48">
        <v>852</v>
      </c>
      <c r="AW19" s="48">
        <v>25000</v>
      </c>
      <c r="AX19" s="48">
        <v>1700</v>
      </c>
      <c r="AY19" s="48">
        <v>5360</v>
      </c>
      <c r="AZ19" s="48">
        <v>3514</v>
      </c>
      <c r="BA19" s="48">
        <v>2000</v>
      </c>
      <c r="BB19" s="48">
        <v>1300</v>
      </c>
      <c r="BC19" s="48">
        <v>933</v>
      </c>
    </row>
    <row r="20" spans="1:55" s="86" customFormat="1" ht="15">
      <c r="A20" s="138" t="s">
        <v>8</v>
      </c>
      <c r="B20" s="88">
        <f t="shared" si="4"/>
        <v>34747</v>
      </c>
      <c r="C20" s="89"/>
      <c r="D20" s="90"/>
      <c r="E20" s="91">
        <v>480</v>
      </c>
      <c r="F20" s="91">
        <v>930</v>
      </c>
      <c r="G20" s="91">
        <v>829</v>
      </c>
      <c r="H20" s="91">
        <v>923</v>
      </c>
      <c r="I20" s="91">
        <v>450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360</v>
      </c>
      <c r="P20" s="91">
        <v>926</v>
      </c>
      <c r="Q20" s="91">
        <v>1223</v>
      </c>
      <c r="R20" s="91">
        <v>533</v>
      </c>
      <c r="S20" s="91">
        <v>300</v>
      </c>
      <c r="T20" s="91">
        <v>500</v>
      </c>
      <c r="U20" s="130"/>
      <c r="V20" s="91">
        <v>450</v>
      </c>
      <c r="W20" s="91">
        <v>468</v>
      </c>
      <c r="X20" s="91">
        <v>1635</v>
      </c>
      <c r="Y20" s="91">
        <v>198</v>
      </c>
      <c r="Z20" s="91">
        <v>572</v>
      </c>
      <c r="AA20" s="91">
        <v>360</v>
      </c>
      <c r="AB20" s="91">
        <v>1125</v>
      </c>
      <c r="AC20" s="91">
        <v>380</v>
      </c>
      <c r="AD20" s="91">
        <v>850</v>
      </c>
      <c r="AE20" s="91">
        <v>468</v>
      </c>
      <c r="AF20" s="91">
        <v>450</v>
      </c>
      <c r="AG20" s="91">
        <v>638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>
        <v>210</v>
      </c>
      <c r="AO20" s="91">
        <v>888</v>
      </c>
      <c r="AP20" s="91">
        <v>188</v>
      </c>
      <c r="AQ20" s="91">
        <v>684</v>
      </c>
      <c r="AR20" s="91">
        <v>198</v>
      </c>
      <c r="AS20" s="91"/>
      <c r="AT20" s="91"/>
      <c r="AU20" s="91">
        <v>843</v>
      </c>
      <c r="AV20" s="91">
        <v>450</v>
      </c>
      <c r="AW20" s="91">
        <v>3000</v>
      </c>
      <c r="AX20" s="91">
        <v>1170</v>
      </c>
      <c r="AY20" s="91">
        <v>940</v>
      </c>
      <c r="AZ20" s="91">
        <v>450</v>
      </c>
      <c r="BA20" s="91">
        <v>510</v>
      </c>
      <c r="BB20" s="91">
        <v>5000</v>
      </c>
      <c r="BC20" s="91">
        <v>578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119581</v>
      </c>
      <c r="C24" s="38"/>
      <c r="D24" s="39"/>
      <c r="E24" s="48">
        <v>1250</v>
      </c>
      <c r="F24" s="48"/>
      <c r="G24" s="48">
        <v>282</v>
      </c>
      <c r="H24" s="48">
        <v>3240</v>
      </c>
      <c r="I24" s="48"/>
      <c r="J24" s="48"/>
      <c r="K24" s="48"/>
      <c r="L24" s="48">
        <v>11600</v>
      </c>
      <c r="M24" s="48">
        <v>2450</v>
      </c>
      <c r="N24" s="48">
        <v>3600</v>
      </c>
      <c r="O24" s="48">
        <v>2700</v>
      </c>
      <c r="P24" s="48"/>
      <c r="Q24" s="48">
        <v>1500</v>
      </c>
      <c r="R24" s="48">
        <v>7060</v>
      </c>
      <c r="S24" s="48">
        <v>6915</v>
      </c>
      <c r="T24" s="48"/>
      <c r="U24" s="48">
        <v>4500</v>
      </c>
      <c r="V24" s="48">
        <v>3672</v>
      </c>
      <c r="W24" s="48"/>
      <c r="X24" s="48">
        <v>2282</v>
      </c>
      <c r="Y24" s="48"/>
      <c r="Z24" s="48"/>
      <c r="AA24" s="48"/>
      <c r="AB24" s="48">
        <v>1595</v>
      </c>
      <c r="AC24" s="48"/>
      <c r="AD24" s="48"/>
      <c r="AE24" s="48">
        <v>6135</v>
      </c>
      <c r="AF24" s="48">
        <v>5000</v>
      </c>
      <c r="AG24" s="48"/>
      <c r="AH24" s="48">
        <v>6200</v>
      </c>
      <c r="AI24" s="48">
        <v>1579</v>
      </c>
      <c r="AJ24" s="48"/>
      <c r="AK24" s="48"/>
      <c r="AL24" s="48">
        <v>5000</v>
      </c>
      <c r="AM24" s="78"/>
      <c r="AN24" s="48">
        <v>4100</v>
      </c>
      <c r="AO24" s="48"/>
      <c r="AP24" s="48">
        <v>1042</v>
      </c>
      <c r="AQ24" s="48"/>
      <c r="AR24" s="48">
        <v>13158</v>
      </c>
      <c r="AS24" s="48"/>
      <c r="AT24" s="48"/>
      <c r="AU24" s="48"/>
      <c r="AV24" s="48"/>
      <c r="AW24" s="48">
        <v>15000</v>
      </c>
      <c r="AX24" s="48">
        <v>7063</v>
      </c>
      <c r="AY24" s="48"/>
      <c r="AZ24" s="48"/>
      <c r="BA24" s="48"/>
      <c r="BB24" s="48"/>
      <c r="BC24" s="48">
        <v>2658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>
        <v>200</v>
      </c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22973</v>
      </c>
      <c r="C26" s="38"/>
      <c r="D26" s="39"/>
      <c r="E26" s="48">
        <v>299</v>
      </c>
      <c r="F26" s="48">
        <v>200</v>
      </c>
      <c r="G26" s="48">
        <v>1</v>
      </c>
      <c r="H26" s="48">
        <v>500</v>
      </c>
      <c r="I26" s="48">
        <v>104</v>
      </c>
      <c r="J26" s="48"/>
      <c r="K26" s="48">
        <v>130</v>
      </c>
      <c r="L26" s="48"/>
      <c r="M26" s="48"/>
      <c r="N26" s="48"/>
      <c r="O26" s="48">
        <v>130</v>
      </c>
      <c r="P26" s="48">
        <v>500</v>
      </c>
      <c r="Q26" s="48">
        <v>35</v>
      </c>
      <c r="R26" s="48"/>
      <c r="S26" s="48"/>
      <c r="T26" s="48">
        <v>500</v>
      </c>
      <c r="U26" s="48"/>
      <c r="V26" s="48">
        <v>260</v>
      </c>
      <c r="W26" s="48"/>
      <c r="X26" s="48">
        <v>300</v>
      </c>
      <c r="Y26" s="48">
        <v>260</v>
      </c>
      <c r="Z26" s="48">
        <v>250</v>
      </c>
      <c r="AA26" s="48">
        <v>200</v>
      </c>
      <c r="AB26" s="48">
        <v>60</v>
      </c>
      <c r="AC26" s="48">
        <v>390</v>
      </c>
      <c r="AD26" s="48"/>
      <c r="AE26" s="48">
        <v>300</v>
      </c>
      <c r="AF26" s="48">
        <v>65</v>
      </c>
      <c r="AG26" s="48"/>
      <c r="AH26" s="48">
        <v>260</v>
      </c>
      <c r="AI26" s="48">
        <v>153</v>
      </c>
      <c r="AJ26" s="48">
        <v>300</v>
      </c>
      <c r="AK26" s="48">
        <v>1000</v>
      </c>
      <c r="AL26" s="48"/>
      <c r="AM26" s="78">
        <v>130</v>
      </c>
      <c r="AN26" s="48">
        <v>500</v>
      </c>
      <c r="AO26" s="48">
        <v>200</v>
      </c>
      <c r="AP26" s="48">
        <v>195</v>
      </c>
      <c r="AQ26" s="48">
        <v>100</v>
      </c>
      <c r="AR26" s="48">
        <v>26</v>
      </c>
      <c r="AS26" s="48"/>
      <c r="AT26" s="48"/>
      <c r="AU26" s="48"/>
      <c r="AV26" s="48">
        <v>260</v>
      </c>
      <c r="AW26" s="48">
        <v>15000</v>
      </c>
      <c r="AX26" s="48"/>
      <c r="AY26" s="48">
        <v>200</v>
      </c>
      <c r="AZ26" s="48">
        <v>65</v>
      </c>
      <c r="BA26" s="48"/>
      <c r="BB26" s="48">
        <v>100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928282</v>
      </c>
      <c r="C29" s="33"/>
      <c r="D29" s="34"/>
      <c r="E29" s="203">
        <f aca="true" t="shared" si="5" ref="E29:AJ29">E30+E31+E32+E33+E34</f>
        <v>16459</v>
      </c>
      <c r="F29" s="203">
        <f t="shared" si="5"/>
        <v>16780</v>
      </c>
      <c r="G29" s="203">
        <f t="shared" si="5"/>
        <v>20995</v>
      </c>
      <c r="H29" s="203">
        <f t="shared" si="5"/>
        <v>14576</v>
      </c>
      <c r="I29" s="203">
        <f t="shared" si="5"/>
        <v>15404</v>
      </c>
      <c r="J29" s="203">
        <f t="shared" si="5"/>
        <v>13600</v>
      </c>
      <c r="K29" s="203">
        <f t="shared" si="5"/>
        <v>13904</v>
      </c>
      <c r="L29" s="203">
        <f t="shared" si="5"/>
        <v>19148</v>
      </c>
      <c r="M29" s="203">
        <f t="shared" si="5"/>
        <v>18170</v>
      </c>
      <c r="N29" s="203">
        <f t="shared" si="5"/>
        <v>14605</v>
      </c>
      <c r="O29" s="203">
        <f t="shared" si="5"/>
        <v>16647</v>
      </c>
      <c r="P29" s="203">
        <f t="shared" si="5"/>
        <v>14133</v>
      </c>
      <c r="Q29" s="203">
        <f t="shared" si="5"/>
        <v>11995</v>
      </c>
      <c r="R29" s="203">
        <f t="shared" si="5"/>
        <v>23782</v>
      </c>
      <c r="S29" s="203">
        <f t="shared" si="5"/>
        <v>14413</v>
      </c>
      <c r="T29" s="203">
        <f t="shared" si="5"/>
        <v>16900</v>
      </c>
      <c r="U29" s="203">
        <f t="shared" si="5"/>
        <v>12776</v>
      </c>
      <c r="V29" s="203">
        <f t="shared" si="5"/>
        <v>16106</v>
      </c>
      <c r="W29" s="203">
        <f t="shared" si="5"/>
        <v>13624</v>
      </c>
      <c r="X29" s="203">
        <f t="shared" si="5"/>
        <v>18580</v>
      </c>
      <c r="Y29" s="203">
        <f t="shared" si="5"/>
        <v>14603</v>
      </c>
      <c r="Z29" s="203">
        <f t="shared" si="5"/>
        <v>18582</v>
      </c>
      <c r="AA29" s="203">
        <f t="shared" si="5"/>
        <v>14540</v>
      </c>
      <c r="AB29" s="203">
        <f t="shared" si="5"/>
        <v>13590</v>
      </c>
      <c r="AC29" s="203">
        <f t="shared" si="5"/>
        <v>17888</v>
      </c>
      <c r="AD29" s="203">
        <f t="shared" si="5"/>
        <v>17320</v>
      </c>
      <c r="AE29" s="203">
        <f t="shared" si="5"/>
        <v>16952</v>
      </c>
      <c r="AF29" s="203">
        <f t="shared" si="5"/>
        <v>15575</v>
      </c>
      <c r="AG29" s="203">
        <f t="shared" si="5"/>
        <v>14719</v>
      </c>
      <c r="AH29" s="203">
        <f t="shared" si="5"/>
        <v>22543</v>
      </c>
      <c r="AI29" s="203">
        <f t="shared" si="5"/>
        <v>18257</v>
      </c>
      <c r="AJ29" s="203">
        <f t="shared" si="5"/>
        <v>14020</v>
      </c>
      <c r="AK29" s="203">
        <f aca="true" t="shared" si="6" ref="AK29:BC29">AK30+AK31+AK32+AK33+AK34</f>
        <v>13400</v>
      </c>
      <c r="AL29" s="203">
        <f>AL30+AL31+AL32+AL33+AL34+AL35</f>
        <v>25250</v>
      </c>
      <c r="AM29" s="204">
        <f t="shared" si="6"/>
        <v>11317</v>
      </c>
      <c r="AN29" s="203">
        <f t="shared" si="6"/>
        <v>12510</v>
      </c>
      <c r="AO29" s="203">
        <f t="shared" si="6"/>
        <v>15372</v>
      </c>
      <c r="AP29" s="203">
        <f t="shared" si="6"/>
        <v>20704</v>
      </c>
      <c r="AQ29" s="203">
        <f t="shared" si="6"/>
        <v>18106</v>
      </c>
      <c r="AR29" s="203">
        <f t="shared" si="6"/>
        <v>18820</v>
      </c>
      <c r="AS29" s="203">
        <f t="shared" si="6"/>
        <v>10900</v>
      </c>
      <c r="AT29" s="203">
        <f t="shared" si="6"/>
        <v>11034</v>
      </c>
      <c r="AU29" s="203">
        <f t="shared" si="6"/>
        <v>17372</v>
      </c>
      <c r="AV29" s="203">
        <f t="shared" si="6"/>
        <v>16652</v>
      </c>
      <c r="AW29" s="203">
        <f t="shared" si="6"/>
        <v>103089</v>
      </c>
      <c r="AX29" s="203">
        <f t="shared" si="6"/>
        <v>21017</v>
      </c>
      <c r="AY29" s="203">
        <f t="shared" si="6"/>
        <v>21008</v>
      </c>
      <c r="AZ29" s="203">
        <f t="shared" si="6"/>
        <v>17980</v>
      </c>
      <c r="BA29" s="203">
        <f t="shared" si="6"/>
        <v>16470</v>
      </c>
      <c r="BB29" s="203">
        <f t="shared" si="6"/>
        <v>21850</v>
      </c>
      <c r="BC29" s="203">
        <f t="shared" si="6"/>
        <v>14245</v>
      </c>
    </row>
    <row r="30" spans="1:55" ht="15">
      <c r="A30" s="17" t="s">
        <v>17</v>
      </c>
      <c r="B30" s="37">
        <f t="shared" si="4"/>
        <v>703873</v>
      </c>
      <c r="C30" s="38"/>
      <c r="D30" s="39"/>
      <c r="E30" s="48">
        <v>12419</v>
      </c>
      <c r="F30" s="48">
        <v>12660</v>
      </c>
      <c r="G30" s="48">
        <v>16266</v>
      </c>
      <c r="H30" s="48">
        <v>10902</v>
      </c>
      <c r="I30" s="48">
        <v>11651</v>
      </c>
      <c r="J30" s="48">
        <v>10400</v>
      </c>
      <c r="K30" s="48">
        <v>10492</v>
      </c>
      <c r="L30" s="48">
        <v>14435</v>
      </c>
      <c r="M30" s="48">
        <v>12800</v>
      </c>
      <c r="N30" s="48">
        <v>11015</v>
      </c>
      <c r="O30" s="48">
        <v>12952</v>
      </c>
      <c r="P30" s="48">
        <v>10665</v>
      </c>
      <c r="Q30" s="48">
        <v>9350</v>
      </c>
      <c r="R30" s="48">
        <v>17945</v>
      </c>
      <c r="S30" s="48">
        <v>11222</v>
      </c>
      <c r="T30" s="48">
        <v>12500</v>
      </c>
      <c r="U30" s="48">
        <v>9640</v>
      </c>
      <c r="V30" s="48">
        <v>11260</v>
      </c>
      <c r="W30" s="48">
        <v>10608</v>
      </c>
      <c r="X30" s="48">
        <v>14021</v>
      </c>
      <c r="Y30" s="48">
        <v>11018</v>
      </c>
      <c r="Z30" s="48">
        <v>14022</v>
      </c>
      <c r="AA30" s="48">
        <v>11300</v>
      </c>
      <c r="AB30" s="48">
        <v>16100</v>
      </c>
      <c r="AC30" s="48">
        <v>13500</v>
      </c>
      <c r="AD30" s="48">
        <v>13000</v>
      </c>
      <c r="AE30" s="48">
        <v>12792</v>
      </c>
      <c r="AF30" s="48">
        <v>12100</v>
      </c>
      <c r="AG30" s="48">
        <v>11107</v>
      </c>
      <c r="AH30" s="48">
        <v>16933</v>
      </c>
      <c r="AI30" s="48">
        <v>13809</v>
      </c>
      <c r="AJ30" s="48">
        <v>10605</v>
      </c>
      <c r="AK30" s="48">
        <v>10100</v>
      </c>
      <c r="AL30" s="48">
        <v>19000</v>
      </c>
      <c r="AM30" s="78">
        <v>8723</v>
      </c>
      <c r="AN30" s="48">
        <v>8950</v>
      </c>
      <c r="AO30" s="48">
        <v>11560</v>
      </c>
      <c r="AP30" s="48">
        <v>14062</v>
      </c>
      <c r="AQ30" s="48">
        <v>13663</v>
      </c>
      <c r="AR30" s="48">
        <v>14200</v>
      </c>
      <c r="AS30" s="48">
        <v>8500</v>
      </c>
      <c r="AT30" s="48">
        <v>8200</v>
      </c>
      <c r="AU30" s="48">
        <v>13109</v>
      </c>
      <c r="AV30" s="48">
        <v>12601</v>
      </c>
      <c r="AW30" s="48">
        <v>77792</v>
      </c>
      <c r="AX30" s="48">
        <v>15869</v>
      </c>
      <c r="AY30" s="48">
        <v>16000</v>
      </c>
      <c r="AZ30" s="48">
        <v>13500</v>
      </c>
      <c r="BA30" s="48">
        <v>12800</v>
      </c>
      <c r="BB30" s="48">
        <v>15000</v>
      </c>
      <c r="BC30" s="48">
        <v>10755</v>
      </c>
    </row>
    <row r="31" spans="1:55" ht="15">
      <c r="A31" s="17" t="s">
        <v>18</v>
      </c>
      <c r="B31" s="37">
        <f t="shared" si="4"/>
        <v>20230</v>
      </c>
      <c r="C31" s="38"/>
      <c r="D31" s="39"/>
      <c r="E31" s="48">
        <v>299</v>
      </c>
      <c r="F31" s="48">
        <v>305</v>
      </c>
      <c r="G31" s="48">
        <v>350</v>
      </c>
      <c r="H31" s="48">
        <v>262</v>
      </c>
      <c r="I31" s="48">
        <v>280</v>
      </c>
      <c r="J31" s="48">
        <v>250</v>
      </c>
      <c r="K31" s="48">
        <v>252</v>
      </c>
      <c r="L31" s="48">
        <v>346</v>
      </c>
      <c r="M31" s="48">
        <v>700</v>
      </c>
      <c r="N31" s="48">
        <v>265</v>
      </c>
      <c r="O31" s="48">
        <v>312</v>
      </c>
      <c r="P31" s="48">
        <v>256</v>
      </c>
      <c r="Q31" s="48">
        <v>225</v>
      </c>
      <c r="R31" s="48">
        <v>432</v>
      </c>
      <c r="S31" s="48">
        <v>270</v>
      </c>
      <c r="T31" s="48">
        <v>400</v>
      </c>
      <c r="U31" s="48">
        <v>232</v>
      </c>
      <c r="V31" s="48">
        <v>250</v>
      </c>
      <c r="W31" s="48">
        <v>255</v>
      </c>
      <c r="X31" s="48">
        <v>337</v>
      </c>
      <c r="Y31" s="48">
        <v>265</v>
      </c>
      <c r="Z31" s="48">
        <v>337</v>
      </c>
      <c r="AA31" s="48">
        <v>270</v>
      </c>
      <c r="AB31" s="48">
        <v>380</v>
      </c>
      <c r="AC31" s="48">
        <v>330</v>
      </c>
      <c r="AD31" s="48">
        <v>320</v>
      </c>
      <c r="AE31" s="48">
        <v>307</v>
      </c>
      <c r="AF31" s="48">
        <v>300</v>
      </c>
      <c r="AG31" s="48">
        <v>267</v>
      </c>
      <c r="AH31" s="48">
        <v>175</v>
      </c>
      <c r="AI31" s="48">
        <v>332</v>
      </c>
      <c r="AJ31" s="48">
        <v>255</v>
      </c>
      <c r="AK31" s="48">
        <v>245</v>
      </c>
      <c r="AL31" s="48">
        <v>450</v>
      </c>
      <c r="AM31" s="78">
        <v>219</v>
      </c>
      <c r="AN31" s="48">
        <v>622</v>
      </c>
      <c r="AO31" s="48">
        <v>2990</v>
      </c>
      <c r="AP31" s="48">
        <v>265</v>
      </c>
      <c r="AQ31" s="48">
        <v>328</v>
      </c>
      <c r="AR31" s="48">
        <v>340</v>
      </c>
      <c r="AS31" s="48">
        <v>200</v>
      </c>
      <c r="AT31" s="48">
        <v>200</v>
      </c>
      <c r="AU31" s="48">
        <v>315</v>
      </c>
      <c r="AV31" s="48">
        <v>299</v>
      </c>
      <c r="AW31" s="48">
        <v>1870</v>
      </c>
      <c r="AX31" s="48">
        <v>381</v>
      </c>
      <c r="AY31" s="48">
        <v>370</v>
      </c>
      <c r="AZ31" s="48">
        <v>350</v>
      </c>
      <c r="BA31" s="48">
        <v>310</v>
      </c>
      <c r="BB31" s="48">
        <v>400</v>
      </c>
      <c r="BC31" s="48">
        <v>260</v>
      </c>
    </row>
    <row r="32" spans="1:55" ht="15">
      <c r="A32" s="17" t="s">
        <v>19</v>
      </c>
      <c r="B32" s="37">
        <f t="shared" si="4"/>
        <v>171382</v>
      </c>
      <c r="C32" s="38"/>
      <c r="D32" s="39"/>
      <c r="E32" s="48">
        <v>3105</v>
      </c>
      <c r="F32" s="48">
        <v>3165</v>
      </c>
      <c r="G32" s="48">
        <v>3635</v>
      </c>
      <c r="H32" s="48">
        <v>2882</v>
      </c>
      <c r="I32" s="48">
        <v>2913</v>
      </c>
      <c r="J32" s="48">
        <v>2700</v>
      </c>
      <c r="K32" s="48">
        <v>2623</v>
      </c>
      <c r="L32" s="48">
        <v>3608</v>
      </c>
      <c r="M32" s="48">
        <v>4400</v>
      </c>
      <c r="N32" s="48">
        <v>2755</v>
      </c>
      <c r="O32" s="48">
        <v>3250</v>
      </c>
      <c r="P32" s="48">
        <v>2666</v>
      </c>
      <c r="Q32" s="48">
        <v>2350</v>
      </c>
      <c r="R32" s="48">
        <v>4486</v>
      </c>
      <c r="S32" s="48">
        <v>2806</v>
      </c>
      <c r="T32" s="48">
        <v>3200</v>
      </c>
      <c r="U32" s="48">
        <v>2410</v>
      </c>
      <c r="V32" s="48">
        <v>3570</v>
      </c>
      <c r="W32" s="48">
        <v>2652</v>
      </c>
      <c r="X32" s="48">
        <v>3505</v>
      </c>
      <c r="Y32" s="48">
        <v>2755</v>
      </c>
      <c r="Z32" s="48">
        <v>3506</v>
      </c>
      <c r="AA32" s="48">
        <v>2850</v>
      </c>
      <c r="AB32" s="48">
        <v>3960</v>
      </c>
      <c r="AC32" s="48">
        <v>3400</v>
      </c>
      <c r="AD32" s="48">
        <v>3300</v>
      </c>
      <c r="AE32" s="48">
        <v>3198</v>
      </c>
      <c r="AF32" s="48">
        <v>3050</v>
      </c>
      <c r="AG32" s="48">
        <v>2777</v>
      </c>
      <c r="AH32" s="48">
        <v>408</v>
      </c>
      <c r="AI32" s="48">
        <v>3452</v>
      </c>
      <c r="AJ32" s="48">
        <v>2650</v>
      </c>
      <c r="AK32" s="48">
        <v>2530</v>
      </c>
      <c r="AL32" s="48">
        <v>4800</v>
      </c>
      <c r="AM32" s="78">
        <v>2281</v>
      </c>
      <c r="AN32" s="48">
        <v>2410</v>
      </c>
      <c r="AO32" s="48">
        <v>267</v>
      </c>
      <c r="AP32" s="48">
        <v>3178</v>
      </c>
      <c r="AQ32" s="48">
        <v>3416</v>
      </c>
      <c r="AR32" s="48">
        <v>3550</v>
      </c>
      <c r="AS32" s="48">
        <v>2100</v>
      </c>
      <c r="AT32" s="48">
        <v>2100</v>
      </c>
      <c r="AU32" s="48">
        <v>3277</v>
      </c>
      <c r="AV32" s="48">
        <v>3113</v>
      </c>
      <c r="AW32" s="48">
        <v>19448</v>
      </c>
      <c r="AX32" s="48">
        <v>3955</v>
      </c>
      <c r="AY32" s="48">
        <v>3850</v>
      </c>
      <c r="AZ32" s="48">
        <v>3400</v>
      </c>
      <c r="BA32" s="48">
        <v>3220</v>
      </c>
      <c r="BB32" s="48">
        <v>3800</v>
      </c>
      <c r="BC32" s="48">
        <v>2700</v>
      </c>
    </row>
    <row r="33" spans="1:55" ht="15">
      <c r="A33" s="210" t="s">
        <v>20</v>
      </c>
      <c r="B33" s="37">
        <f t="shared" si="4"/>
        <v>12074</v>
      </c>
      <c r="C33" s="38"/>
      <c r="D33" s="39"/>
      <c r="E33" s="206">
        <v>128</v>
      </c>
      <c r="F33" s="206">
        <v>130</v>
      </c>
      <c r="G33" s="206">
        <v>150</v>
      </c>
      <c r="H33" s="206">
        <v>112</v>
      </c>
      <c r="I33" s="206">
        <v>84</v>
      </c>
      <c r="J33" s="206">
        <v>250</v>
      </c>
      <c r="K33" s="206">
        <v>429</v>
      </c>
      <c r="L33" s="206">
        <v>149</v>
      </c>
      <c r="M33" s="206">
        <v>270</v>
      </c>
      <c r="N33" s="206">
        <v>115</v>
      </c>
      <c r="O33" s="206">
        <v>133</v>
      </c>
      <c r="P33" s="206">
        <v>110</v>
      </c>
      <c r="Q33" s="206">
        <v>70</v>
      </c>
      <c r="R33" s="206">
        <v>186</v>
      </c>
      <c r="S33" s="206">
        <v>115</v>
      </c>
      <c r="T33" s="206">
        <v>200</v>
      </c>
      <c r="U33" s="206">
        <v>100</v>
      </c>
      <c r="V33" s="206">
        <v>106</v>
      </c>
      <c r="W33" s="206">
        <v>109</v>
      </c>
      <c r="X33" s="206">
        <v>144</v>
      </c>
      <c r="Y33" s="206">
        <v>114</v>
      </c>
      <c r="Z33" s="206">
        <v>144</v>
      </c>
      <c r="AA33" s="206">
        <v>120</v>
      </c>
      <c r="AB33" s="206">
        <v>165</v>
      </c>
      <c r="AC33" s="206">
        <v>98</v>
      </c>
      <c r="AD33" s="206">
        <v>150</v>
      </c>
      <c r="AE33" s="206">
        <v>132</v>
      </c>
      <c r="AF33" s="206">
        <v>125</v>
      </c>
      <c r="AG33" s="206">
        <v>114</v>
      </c>
      <c r="AH33" s="206">
        <v>4334</v>
      </c>
      <c r="AI33" s="206">
        <v>100</v>
      </c>
      <c r="AJ33" s="206">
        <v>75</v>
      </c>
      <c r="AK33" s="206">
        <v>110</v>
      </c>
      <c r="AL33" s="206">
        <v>200</v>
      </c>
      <c r="AM33" s="207">
        <v>94</v>
      </c>
      <c r="AN33" s="206">
        <v>183</v>
      </c>
      <c r="AO33" s="206">
        <v>85</v>
      </c>
      <c r="AP33" s="206">
        <v>114</v>
      </c>
      <c r="AQ33" s="206">
        <v>141</v>
      </c>
      <c r="AR33" s="206">
        <v>150</v>
      </c>
      <c r="AS33" s="206">
        <v>100</v>
      </c>
      <c r="AT33" s="206">
        <v>200</v>
      </c>
      <c r="AU33" s="206">
        <v>135</v>
      </c>
      <c r="AV33" s="206">
        <v>130</v>
      </c>
      <c r="AW33" s="206">
        <v>800</v>
      </c>
      <c r="AX33" s="206">
        <v>163</v>
      </c>
      <c r="AY33" s="206">
        <v>158</v>
      </c>
      <c r="AZ33" s="206">
        <v>180</v>
      </c>
      <c r="BA33" s="206">
        <v>140</v>
      </c>
      <c r="BB33" s="206">
        <v>150</v>
      </c>
      <c r="BC33" s="206">
        <v>80</v>
      </c>
    </row>
    <row r="34" spans="1:55" s="214" customFormat="1" ht="15">
      <c r="A34" s="212" t="s">
        <v>75</v>
      </c>
      <c r="B34" s="37">
        <f t="shared" si="4"/>
        <v>20723</v>
      </c>
      <c r="C34" s="38"/>
      <c r="D34" s="213"/>
      <c r="E34" s="48">
        <v>508</v>
      </c>
      <c r="F34" s="48">
        <v>520</v>
      </c>
      <c r="G34" s="48">
        <v>594</v>
      </c>
      <c r="H34" s="48">
        <v>418</v>
      </c>
      <c r="I34" s="48">
        <v>476</v>
      </c>
      <c r="J34" s="48"/>
      <c r="K34" s="48">
        <v>108</v>
      </c>
      <c r="L34" s="48">
        <v>610</v>
      </c>
      <c r="M34" s="48"/>
      <c r="N34" s="48">
        <v>455</v>
      </c>
      <c r="O34" s="48"/>
      <c r="P34" s="48">
        <v>436</v>
      </c>
      <c r="Q34" s="48"/>
      <c r="R34" s="48">
        <v>733</v>
      </c>
      <c r="S34" s="48"/>
      <c r="T34" s="48">
        <v>600</v>
      </c>
      <c r="U34" s="48">
        <v>394</v>
      </c>
      <c r="V34" s="48">
        <v>920</v>
      </c>
      <c r="W34" s="48"/>
      <c r="X34" s="48">
        <v>573</v>
      </c>
      <c r="Y34" s="48">
        <v>451</v>
      </c>
      <c r="Z34" s="48">
        <v>573</v>
      </c>
      <c r="AA34" s="48"/>
      <c r="AB34" s="48">
        <v>-7015</v>
      </c>
      <c r="AC34" s="48">
        <v>560</v>
      </c>
      <c r="AD34" s="48">
        <v>550</v>
      </c>
      <c r="AE34" s="48">
        <v>523</v>
      </c>
      <c r="AF34" s="48"/>
      <c r="AG34" s="48">
        <v>454</v>
      </c>
      <c r="AH34" s="48">
        <v>693</v>
      </c>
      <c r="AI34" s="48">
        <v>564</v>
      </c>
      <c r="AJ34" s="48">
        <v>435</v>
      </c>
      <c r="AK34" s="48">
        <v>415</v>
      </c>
      <c r="AL34" s="48">
        <v>800</v>
      </c>
      <c r="AM34" s="78"/>
      <c r="AN34" s="48">
        <v>345</v>
      </c>
      <c r="AO34" s="48">
        <v>470</v>
      </c>
      <c r="AP34" s="48">
        <v>3085</v>
      </c>
      <c r="AQ34" s="48">
        <v>558</v>
      </c>
      <c r="AR34" s="48">
        <v>580</v>
      </c>
      <c r="AS34" s="48"/>
      <c r="AT34" s="48">
        <v>334</v>
      </c>
      <c r="AU34" s="48">
        <v>536</v>
      </c>
      <c r="AV34" s="48">
        <v>509</v>
      </c>
      <c r="AW34" s="48">
        <v>3179</v>
      </c>
      <c r="AX34" s="48">
        <v>649</v>
      </c>
      <c r="AY34" s="48">
        <v>630</v>
      </c>
      <c r="AZ34" s="48">
        <v>550</v>
      </c>
      <c r="BA34" s="48"/>
      <c r="BB34" s="48">
        <v>2500</v>
      </c>
      <c r="BC34" s="48">
        <v>450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900</v>
      </c>
      <c r="F40" s="85">
        <f t="shared" si="7"/>
        <v>1100</v>
      </c>
      <c r="G40" s="85">
        <f t="shared" si="7"/>
        <v>0</v>
      </c>
      <c r="H40" s="85">
        <f t="shared" si="7"/>
        <v>0</v>
      </c>
      <c r="I40" s="85">
        <f t="shared" si="7"/>
        <v>400</v>
      </c>
      <c r="J40" s="85">
        <f t="shared" si="7"/>
        <v>510</v>
      </c>
      <c r="K40" s="85">
        <f t="shared" si="7"/>
        <v>2870</v>
      </c>
      <c r="L40" s="85">
        <f t="shared" si="7"/>
        <v>5300</v>
      </c>
      <c r="M40" s="85">
        <f t="shared" si="7"/>
        <v>3900</v>
      </c>
      <c r="N40" s="85">
        <f t="shared" si="7"/>
        <v>0</v>
      </c>
      <c r="O40" s="85">
        <f t="shared" si="7"/>
        <v>778</v>
      </c>
      <c r="P40" s="85">
        <f t="shared" si="7"/>
        <v>243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930</v>
      </c>
      <c r="G41" s="85">
        <f t="shared" si="8"/>
        <v>829</v>
      </c>
      <c r="H41" s="85">
        <f t="shared" si="8"/>
        <v>923</v>
      </c>
      <c r="I41" s="85">
        <f t="shared" si="8"/>
        <v>450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360</v>
      </c>
      <c r="P41" s="85">
        <f t="shared" si="8"/>
        <v>926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36" activePane="bottomLeft" state="frozen"/>
      <selection pane="topLeft" activeCell="B1" sqref="B1"/>
      <selection pane="bottomLeft" activeCell="K54" sqref="K54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329</v>
      </c>
      <c r="C2" s="22"/>
      <c r="D2" s="22"/>
      <c r="F2" s="3"/>
    </row>
    <row r="3" spans="2:13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0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75188</v>
      </c>
      <c r="E4" s="81">
        <v>3482</v>
      </c>
      <c r="F4" s="128">
        <v>71706</v>
      </c>
      <c r="G4" s="215"/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77840</v>
      </c>
      <c r="E5" s="81">
        <v>481</v>
      </c>
      <c r="F5" s="128">
        <v>77359</v>
      </c>
      <c r="G5" s="215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90967</v>
      </c>
      <c r="E6" s="81">
        <v>64</v>
      </c>
      <c r="F6" s="128">
        <v>90903</v>
      </c>
      <c r="G6" s="215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67485</v>
      </c>
      <c r="E7" s="81">
        <v>0</v>
      </c>
      <c r="F7" s="128">
        <v>67485</v>
      </c>
      <c r="G7" s="215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71520</v>
      </c>
      <c r="E8" s="81">
        <v>39</v>
      </c>
      <c r="F8" s="128">
        <v>71481</v>
      </c>
      <c r="G8" s="215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62621</v>
      </c>
      <c r="E9" s="81">
        <v>2121</v>
      </c>
      <c r="F9" s="128">
        <v>60500</v>
      </c>
      <c r="G9" s="215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65974</v>
      </c>
      <c r="E10" s="81">
        <v>4974</v>
      </c>
      <c r="F10" s="128">
        <v>61000</v>
      </c>
      <c r="G10" s="215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99759</v>
      </c>
      <c r="E11" s="81">
        <v>11211</v>
      </c>
      <c r="F11" s="128">
        <v>88548</v>
      </c>
      <c r="G11" s="215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84270</v>
      </c>
      <c r="E12" s="81">
        <v>327</v>
      </c>
      <c r="F12" s="128">
        <v>83943</v>
      </c>
      <c r="G12" s="215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68105</v>
      </c>
      <c r="E13" s="81">
        <v>555</v>
      </c>
      <c r="F13" s="128">
        <v>67550</v>
      </c>
      <c r="G13" s="215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82002</v>
      </c>
      <c r="E14" s="81">
        <v>1002</v>
      </c>
      <c r="F14" s="128">
        <v>81000</v>
      </c>
      <c r="G14" s="215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65907</v>
      </c>
      <c r="E15" s="81"/>
      <c r="F15" s="128">
        <v>65907</v>
      </c>
      <c r="G15" s="215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60384</v>
      </c>
      <c r="E16" s="81">
        <v>65</v>
      </c>
      <c r="F16" s="128">
        <v>60319</v>
      </c>
      <c r="G16" s="215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113697</v>
      </c>
      <c r="E17" s="81">
        <v>8597</v>
      </c>
      <c r="F17" s="128">
        <v>105100</v>
      </c>
      <c r="G17" s="215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68365</v>
      </c>
      <c r="E18" s="81">
        <v>815</v>
      </c>
      <c r="F18" s="128">
        <v>67550</v>
      </c>
      <c r="G18" s="215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621</v>
      </c>
      <c r="F19" s="128">
        <v>76829</v>
      </c>
      <c r="G19" s="215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59123</v>
      </c>
      <c r="E20" s="81">
        <v>14424</v>
      </c>
      <c r="F20" s="128">
        <v>44699</v>
      </c>
      <c r="G20" s="215"/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68474</v>
      </c>
      <c r="E21" s="81">
        <v>4516</v>
      </c>
      <c r="F21" s="128">
        <v>63958</v>
      </c>
      <c r="G21" s="215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64587</v>
      </c>
      <c r="E22" s="81">
        <v>7787</v>
      </c>
      <c r="F22" s="128">
        <v>56800</v>
      </c>
      <c r="G22" s="215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84255</v>
      </c>
      <c r="E23" s="81">
        <v>255</v>
      </c>
      <c r="F23" s="128">
        <v>84000</v>
      </c>
      <c r="G23" s="215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67096</v>
      </c>
      <c r="E24" s="81">
        <v>450</v>
      </c>
      <c r="F24" s="128">
        <v>66646</v>
      </c>
      <c r="G24" s="215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86257</v>
      </c>
      <c r="E25" s="81">
        <v>2893</v>
      </c>
      <c r="F25" s="128">
        <v>83364</v>
      </c>
      <c r="G25" s="215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68640</v>
      </c>
      <c r="E26" s="81">
        <v>336</v>
      </c>
      <c r="F26" s="128">
        <v>68304</v>
      </c>
      <c r="G26" s="215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86991</v>
      </c>
      <c r="E27" s="81">
        <v>8466</v>
      </c>
      <c r="F27" s="128">
        <v>78525</v>
      </c>
      <c r="G27" s="215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83568</v>
      </c>
      <c r="E28" s="81">
        <v>6454</v>
      </c>
      <c r="F28" s="128">
        <v>77114</v>
      </c>
      <c r="G28" s="215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91195</v>
      </c>
      <c r="E29" s="81">
        <v>4195</v>
      </c>
      <c r="F29" s="128">
        <v>87000</v>
      </c>
      <c r="G29" s="215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78753</v>
      </c>
      <c r="E30" s="81">
        <v>895</v>
      </c>
      <c r="F30" s="128">
        <v>77858</v>
      </c>
      <c r="G30" s="215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77520</v>
      </c>
      <c r="E31" s="48">
        <v>650</v>
      </c>
      <c r="F31" s="128">
        <v>76870</v>
      </c>
      <c r="G31" s="215"/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68117</v>
      </c>
      <c r="E32" s="48">
        <v>0</v>
      </c>
      <c r="F32" s="128">
        <v>68117</v>
      </c>
      <c r="G32" s="215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100645</v>
      </c>
      <c r="E33" s="48">
        <v>738</v>
      </c>
      <c r="F33" s="128">
        <v>99907</v>
      </c>
      <c r="G33" s="215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85118</v>
      </c>
      <c r="E34" s="48">
        <v>4418</v>
      </c>
      <c r="F34" s="128">
        <v>80700</v>
      </c>
      <c r="G34" s="215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65000</v>
      </c>
      <c r="E35" s="48">
        <v>0</v>
      </c>
      <c r="F35" s="128">
        <v>65000</v>
      </c>
      <c r="G35" s="215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55265</v>
      </c>
      <c r="E36" s="48">
        <v>12765</v>
      </c>
      <c r="F36" s="128">
        <v>42500</v>
      </c>
      <c r="G36" s="215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101111</v>
      </c>
      <c r="E37" s="48">
        <v>1735</v>
      </c>
      <c r="F37" s="128">
        <v>99376</v>
      </c>
      <c r="G37" s="215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72204</v>
      </c>
      <c r="E38" s="48">
        <v>16877</v>
      </c>
      <c r="F38" s="128">
        <v>55327</v>
      </c>
      <c r="G38" s="215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60272</v>
      </c>
      <c r="E39" s="48">
        <v>600</v>
      </c>
      <c r="F39" s="128">
        <v>59672</v>
      </c>
      <c r="G39" s="215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4295</v>
      </c>
      <c r="F40" s="128">
        <v>66586</v>
      </c>
      <c r="G40" s="215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72774</v>
      </c>
      <c r="E41" s="48">
        <v>120</v>
      </c>
      <c r="F41" s="128">
        <v>72654</v>
      </c>
      <c r="G41" s="215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83893</v>
      </c>
      <c r="E42" s="48">
        <v>16243</v>
      </c>
      <c r="F42" s="128">
        <v>67650</v>
      </c>
      <c r="G42" s="215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81560</v>
      </c>
      <c r="E43" s="48">
        <v>2452</v>
      </c>
      <c r="F43" s="128">
        <v>79108</v>
      </c>
      <c r="G43" s="215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52000</v>
      </c>
      <c r="E44" s="81">
        <v>30</v>
      </c>
      <c r="F44" s="128">
        <v>51970</v>
      </c>
      <c r="G44" s="215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50968</v>
      </c>
      <c r="E45" s="48">
        <v>5267</v>
      </c>
      <c r="F45" s="128">
        <v>45701</v>
      </c>
      <c r="G45" s="215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80396</v>
      </c>
      <c r="E46" s="48">
        <v>0</v>
      </c>
      <c r="F46" s="128">
        <v>80396</v>
      </c>
      <c r="G46" s="215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80010</v>
      </c>
      <c r="E47" s="48">
        <v>481</v>
      </c>
      <c r="F47" s="128">
        <v>79529</v>
      </c>
      <c r="G47" s="215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492089</v>
      </c>
      <c r="E48" s="48">
        <v>33165</v>
      </c>
      <c r="F48" s="128">
        <v>458924</v>
      </c>
      <c r="G48" s="128">
        <v>463924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100193</v>
      </c>
      <c r="E49" s="48">
        <v>2923</v>
      </c>
      <c r="F49" s="128">
        <v>97270</v>
      </c>
      <c r="G49" s="215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101997</v>
      </c>
      <c r="E50" s="48">
        <v>16004</v>
      </c>
      <c r="F50" s="128">
        <v>85993</v>
      </c>
      <c r="G50" s="215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74309</v>
      </c>
      <c r="E51" s="48">
        <v>9209</v>
      </c>
      <c r="F51" s="128">
        <v>65100</v>
      </c>
      <c r="G51" s="215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79930</v>
      </c>
      <c r="E52" s="48">
        <v>14080</v>
      </c>
      <c r="F52" s="128">
        <v>65850</v>
      </c>
      <c r="G52" s="128">
        <v>60850</v>
      </c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87924</v>
      </c>
      <c r="E53" s="48">
        <v>7924</v>
      </c>
      <c r="F53" s="128">
        <v>80000</v>
      </c>
      <c r="G53" s="215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62280</v>
      </c>
      <c r="E54" s="48">
        <v>2480</v>
      </c>
      <c r="F54" s="128">
        <v>59800</v>
      </c>
      <c r="G54" s="215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4326929</v>
      </c>
      <c r="E55" s="60">
        <f>E4+E5+E6+E7+E8+E9+E10+E11+E12+E13+E14+E15+E16+E17+E18+E19+E20+E21+E22+E23+E24+E25+E26+E27+E28+E29+E30+E31+E32+E33+E34+E35+E36+E37+E38+E39+E40+E41+E42+E43+E44+E45+E46+E47+E48+E49+E50+E51+E52+E53+E54</f>
        <v>237481</v>
      </c>
      <c r="F55" s="130">
        <f>F4+F5+F6+F7+F8+F9+F10+F11+F12+F13+F14+F15+F16+F17+F18+F19+F20+F21+F22+F23+F24+F25+F26+F27+F28+F29+F30+F31+F32+F33+F34+F35+F36+F37+F38+F39+F40+F41+F42+F43+F44+F45+F46+F47+F48+F49+F50+F51+F52+F53+F54</f>
        <v>4089448</v>
      </c>
      <c r="G55" s="216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0">
      <pane xSplit="3" topLeftCell="AY1" activePane="topRight" state="frozen"/>
      <selection pane="topLeft" activeCell="A1" sqref="A1"/>
      <selection pane="topRight" activeCell="AX24" sqref="AX2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336</v>
      </c>
      <c r="Q9" s="71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3795328</v>
      </c>
      <c r="C13" s="33"/>
      <c r="D13" s="34"/>
      <c r="E13" s="50">
        <f aca="true" t="shared" si="0" ref="E13:AJ13">E14+E29</f>
        <v>61272</v>
      </c>
      <c r="F13" s="50">
        <f t="shared" si="0"/>
        <v>72967</v>
      </c>
      <c r="G13" s="50">
        <f t="shared" si="0"/>
        <v>48298</v>
      </c>
      <c r="H13" s="50">
        <f t="shared" si="0"/>
        <v>81839</v>
      </c>
      <c r="I13" s="50">
        <f t="shared" si="0"/>
        <v>71807</v>
      </c>
      <c r="J13" s="50">
        <f t="shared" si="0"/>
        <v>68000</v>
      </c>
      <c r="K13" s="50">
        <f t="shared" si="0"/>
        <v>60300</v>
      </c>
      <c r="L13" s="50">
        <f t="shared" si="0"/>
        <v>64580</v>
      </c>
      <c r="M13" s="50">
        <f t="shared" si="0"/>
        <v>81590</v>
      </c>
      <c r="N13" s="50">
        <f t="shared" si="0"/>
        <v>63375</v>
      </c>
      <c r="O13" s="50">
        <f t="shared" si="0"/>
        <v>71587</v>
      </c>
      <c r="P13" s="50">
        <f t="shared" si="0"/>
        <v>60500</v>
      </c>
      <c r="Q13" s="50">
        <f t="shared" si="0"/>
        <v>58486</v>
      </c>
      <c r="R13" s="50">
        <f t="shared" si="0"/>
        <v>116467</v>
      </c>
      <c r="S13" s="50">
        <f t="shared" si="0"/>
        <v>69099</v>
      </c>
      <c r="T13" s="50">
        <f t="shared" si="0"/>
        <v>75914</v>
      </c>
      <c r="U13" s="50">
        <f t="shared" si="0"/>
        <v>48030</v>
      </c>
      <c r="V13" s="50">
        <f t="shared" si="0"/>
        <v>44471</v>
      </c>
      <c r="W13" s="50">
        <f t="shared" si="0"/>
        <v>61600</v>
      </c>
      <c r="X13" s="50">
        <f t="shared" si="0"/>
        <v>73200</v>
      </c>
      <c r="Y13" s="50">
        <f t="shared" si="0"/>
        <v>60613</v>
      </c>
      <c r="Z13" s="50">
        <f t="shared" si="0"/>
        <v>76111</v>
      </c>
      <c r="AA13" s="50">
        <f t="shared" si="0"/>
        <v>68305</v>
      </c>
      <c r="AB13" s="50">
        <f t="shared" si="0"/>
        <v>70128</v>
      </c>
      <c r="AC13" s="50">
        <f t="shared" si="0"/>
        <v>86225</v>
      </c>
      <c r="AD13" s="50">
        <f t="shared" si="0"/>
        <v>70000</v>
      </c>
      <c r="AE13" s="50">
        <f t="shared" si="0"/>
        <v>69428</v>
      </c>
      <c r="AF13" s="50">
        <f t="shared" si="0"/>
        <v>62712</v>
      </c>
      <c r="AG13" s="50">
        <f t="shared" si="0"/>
        <v>67582</v>
      </c>
      <c r="AH13" s="50">
        <f t="shared" si="0"/>
        <v>80747</v>
      </c>
      <c r="AI13" s="50">
        <f t="shared" si="0"/>
        <v>80900</v>
      </c>
      <c r="AJ13" s="50">
        <f t="shared" si="0"/>
        <v>55423</v>
      </c>
      <c r="AK13" s="50">
        <f aca="true" t="shared" si="1" ref="AK13:BC13">AK14+AK29</f>
        <v>48250</v>
      </c>
      <c r="AL13" s="50">
        <f t="shared" si="1"/>
        <v>72000</v>
      </c>
      <c r="AM13" s="202">
        <f t="shared" si="1"/>
        <v>59761</v>
      </c>
      <c r="AN13" s="50">
        <f t="shared" si="1"/>
        <v>43301</v>
      </c>
      <c r="AO13" s="50">
        <f t="shared" si="1"/>
        <v>65150</v>
      </c>
      <c r="AP13" s="50">
        <f t="shared" si="1"/>
        <v>66792</v>
      </c>
      <c r="AQ13" s="50">
        <f t="shared" si="1"/>
        <v>76969</v>
      </c>
      <c r="AR13" s="50">
        <f t="shared" si="1"/>
        <v>62481</v>
      </c>
      <c r="AS13" s="50">
        <f t="shared" si="1"/>
        <v>50000</v>
      </c>
      <c r="AT13" s="50">
        <f t="shared" si="1"/>
        <v>52895</v>
      </c>
      <c r="AU13" s="50">
        <f t="shared" si="1"/>
        <v>78821</v>
      </c>
      <c r="AV13" s="50">
        <f t="shared" si="1"/>
        <v>79237</v>
      </c>
      <c r="AW13" s="50">
        <f t="shared" si="1"/>
        <v>418748</v>
      </c>
      <c r="AX13" s="50">
        <f t="shared" si="1"/>
        <v>83988</v>
      </c>
      <c r="AY13" s="50">
        <f t="shared" si="1"/>
        <v>72939</v>
      </c>
      <c r="AZ13" s="50">
        <f t="shared" si="1"/>
        <v>62490</v>
      </c>
      <c r="BA13" s="50">
        <f t="shared" si="1"/>
        <v>72750</v>
      </c>
      <c r="BB13" s="50">
        <f t="shared" si="1"/>
        <v>70000</v>
      </c>
      <c r="BC13" s="50">
        <f t="shared" si="1"/>
        <v>57200</v>
      </c>
    </row>
    <row r="14" spans="1:55" ht="15.75">
      <c r="A14" s="15" t="s">
        <v>3</v>
      </c>
      <c r="B14" s="36">
        <f>B15+B16+B17+B18+B19+B20+B21+B22+B24+B25+B26+B27+B28</f>
        <v>2925860</v>
      </c>
      <c r="C14" s="33"/>
      <c r="D14" s="34"/>
      <c r="E14" s="203">
        <f aca="true" t="shared" si="2" ref="E14:AJ14">E15+E16+E17+E18+E19+E20+E21+E22+E24+E25+E26+E27+E28</f>
        <v>46035</v>
      </c>
      <c r="F14" s="203">
        <f t="shared" si="2"/>
        <v>56437</v>
      </c>
      <c r="G14" s="203">
        <f t="shared" si="2"/>
        <v>38769</v>
      </c>
      <c r="H14" s="203">
        <f t="shared" si="2"/>
        <v>64155</v>
      </c>
      <c r="I14" s="203">
        <f t="shared" si="2"/>
        <v>56374</v>
      </c>
      <c r="J14" s="203">
        <f t="shared" si="2"/>
        <v>53120</v>
      </c>
      <c r="K14" s="203">
        <f t="shared" si="2"/>
        <v>46084</v>
      </c>
      <c r="L14" s="203">
        <f t="shared" si="2"/>
        <v>48863</v>
      </c>
      <c r="M14" s="203">
        <f t="shared" si="2"/>
        <v>64140</v>
      </c>
      <c r="N14" s="203">
        <f t="shared" si="2"/>
        <v>49670</v>
      </c>
      <c r="O14" s="203">
        <f t="shared" si="2"/>
        <v>57019</v>
      </c>
      <c r="P14" s="203">
        <f t="shared" si="2"/>
        <v>46822</v>
      </c>
      <c r="Q14" s="203">
        <f t="shared" si="2"/>
        <v>41646</v>
      </c>
      <c r="R14" s="203">
        <f t="shared" si="2"/>
        <v>91204</v>
      </c>
      <c r="S14" s="203">
        <f t="shared" si="2"/>
        <v>54004</v>
      </c>
      <c r="T14" s="203">
        <f t="shared" si="2"/>
        <v>59014</v>
      </c>
      <c r="U14" s="203">
        <f t="shared" si="2"/>
        <v>36625</v>
      </c>
      <c r="V14" s="203">
        <f t="shared" si="2"/>
        <v>32905</v>
      </c>
      <c r="W14" s="203">
        <f t="shared" si="2"/>
        <v>48400</v>
      </c>
      <c r="X14" s="203">
        <f t="shared" si="2"/>
        <v>55931</v>
      </c>
      <c r="Y14" s="203">
        <f t="shared" si="2"/>
        <v>46432</v>
      </c>
      <c r="Z14" s="203">
        <f t="shared" si="2"/>
        <v>57529</v>
      </c>
      <c r="AA14" s="203">
        <f t="shared" si="2"/>
        <v>53805</v>
      </c>
      <c r="AB14" s="203">
        <f t="shared" si="2"/>
        <v>53133</v>
      </c>
      <c r="AC14" s="203">
        <f t="shared" si="2"/>
        <v>67470</v>
      </c>
      <c r="AD14" s="203">
        <f t="shared" si="2"/>
        <v>52590</v>
      </c>
      <c r="AE14" s="203">
        <f t="shared" si="2"/>
        <v>53817</v>
      </c>
      <c r="AF14" s="203">
        <f t="shared" si="2"/>
        <v>49882</v>
      </c>
      <c r="AG14" s="203">
        <f t="shared" si="2"/>
        <v>52799</v>
      </c>
      <c r="AH14" s="203">
        <f t="shared" si="2"/>
        <v>61707</v>
      </c>
      <c r="AI14" s="203">
        <f t="shared" si="2"/>
        <v>62809</v>
      </c>
      <c r="AJ14" s="203">
        <f t="shared" si="2"/>
        <v>42663</v>
      </c>
      <c r="AK14" s="203">
        <f aca="true" t="shared" si="3" ref="AK14:BC14">AK15+AK16+AK17+AK18+AK19+AK20+AK21+AK22+AK24+AK25+AK26+AK27+AK28</f>
        <v>36743</v>
      </c>
      <c r="AL14" s="203">
        <f t="shared" si="3"/>
        <v>56570</v>
      </c>
      <c r="AM14" s="204">
        <f t="shared" si="3"/>
        <v>47160</v>
      </c>
      <c r="AN14" s="203">
        <f t="shared" si="3"/>
        <v>32406</v>
      </c>
      <c r="AO14" s="203">
        <f t="shared" si="3"/>
        <v>49778</v>
      </c>
      <c r="AP14" s="203">
        <f t="shared" si="3"/>
        <v>52107</v>
      </c>
      <c r="AQ14" s="203">
        <f t="shared" si="3"/>
        <v>60055</v>
      </c>
      <c r="AR14" s="203">
        <f t="shared" si="3"/>
        <v>48296</v>
      </c>
      <c r="AS14" s="203">
        <f t="shared" si="3"/>
        <v>39500</v>
      </c>
      <c r="AT14" s="203">
        <f t="shared" si="3"/>
        <v>41606</v>
      </c>
      <c r="AU14" s="203">
        <f t="shared" si="3"/>
        <v>61466</v>
      </c>
      <c r="AV14" s="203">
        <f t="shared" si="3"/>
        <v>62938</v>
      </c>
      <c r="AW14" s="203">
        <f t="shared" si="3"/>
        <v>315659</v>
      </c>
      <c r="AX14" s="203">
        <f t="shared" si="3"/>
        <v>65834</v>
      </c>
      <c r="AY14" s="203">
        <f t="shared" si="3"/>
        <v>53679</v>
      </c>
      <c r="AZ14" s="203">
        <f t="shared" si="3"/>
        <v>47290</v>
      </c>
      <c r="BA14" s="203">
        <f t="shared" si="3"/>
        <v>57200</v>
      </c>
      <c r="BB14" s="203">
        <f t="shared" si="3"/>
        <v>51550</v>
      </c>
      <c r="BC14" s="203">
        <f t="shared" si="3"/>
        <v>44170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2142215</v>
      </c>
      <c r="C15" s="38"/>
      <c r="D15" s="39"/>
      <c r="E15" s="48">
        <v>34956</v>
      </c>
      <c r="F15" s="48">
        <v>41517</v>
      </c>
      <c r="G15" s="48">
        <v>30592</v>
      </c>
      <c r="H15" s="48">
        <v>39474</v>
      </c>
      <c r="I15" s="48">
        <v>44854</v>
      </c>
      <c r="J15" s="48">
        <v>35193</v>
      </c>
      <c r="K15" s="48">
        <v>31222</v>
      </c>
      <c r="L15" s="48">
        <v>34563</v>
      </c>
      <c r="M15" s="48">
        <v>47140</v>
      </c>
      <c r="N15" s="48">
        <v>38300</v>
      </c>
      <c r="O15" s="48">
        <v>39214</v>
      </c>
      <c r="P15" s="48">
        <v>34528</v>
      </c>
      <c r="Q15" s="48">
        <v>31500</v>
      </c>
      <c r="R15" s="48">
        <v>69375</v>
      </c>
      <c r="S15" s="48">
        <v>36114</v>
      </c>
      <c r="T15" s="91">
        <v>44464</v>
      </c>
      <c r="U15" s="48">
        <v>27778</v>
      </c>
      <c r="V15" s="48">
        <v>23397</v>
      </c>
      <c r="W15" s="48">
        <v>37451</v>
      </c>
      <c r="X15" s="48">
        <v>34603</v>
      </c>
      <c r="Y15" s="48">
        <v>34119</v>
      </c>
      <c r="Z15" s="48">
        <v>42674</v>
      </c>
      <c r="AA15" s="48">
        <v>41829</v>
      </c>
      <c r="AB15" s="48">
        <v>42093</v>
      </c>
      <c r="AC15" s="48">
        <v>48652</v>
      </c>
      <c r="AD15" s="48">
        <v>36940</v>
      </c>
      <c r="AE15" s="48">
        <v>42514</v>
      </c>
      <c r="AF15" s="48">
        <v>37202</v>
      </c>
      <c r="AG15" s="91">
        <v>40467</v>
      </c>
      <c r="AH15" s="48">
        <v>44683</v>
      </c>
      <c r="AI15" s="48">
        <v>45221</v>
      </c>
      <c r="AJ15" s="48">
        <v>33363</v>
      </c>
      <c r="AK15" s="48">
        <v>27003</v>
      </c>
      <c r="AL15" s="48">
        <v>41820</v>
      </c>
      <c r="AM15" s="78">
        <v>36700</v>
      </c>
      <c r="AN15" s="48">
        <v>22752</v>
      </c>
      <c r="AO15" s="48">
        <v>47666</v>
      </c>
      <c r="AP15" s="48">
        <v>38433</v>
      </c>
      <c r="AQ15" s="48">
        <v>45471</v>
      </c>
      <c r="AR15" s="91">
        <v>38084</v>
      </c>
      <c r="AS15" s="91">
        <v>31500</v>
      </c>
      <c r="AT15" s="48">
        <v>27755</v>
      </c>
      <c r="AU15" s="48">
        <v>48989</v>
      </c>
      <c r="AV15" s="48">
        <v>49773</v>
      </c>
      <c r="AW15" s="91">
        <v>198659</v>
      </c>
      <c r="AX15" s="48">
        <v>48747</v>
      </c>
      <c r="AY15" s="48">
        <v>40939</v>
      </c>
      <c r="AZ15" s="48">
        <v>37681</v>
      </c>
      <c r="BA15" s="48">
        <v>44800</v>
      </c>
      <c r="BB15" s="48">
        <v>36240</v>
      </c>
      <c r="BC15" s="205">
        <v>33211</v>
      </c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116722</v>
      </c>
      <c r="C17" s="38"/>
      <c r="D17" s="39"/>
      <c r="E17" s="48">
        <v>2100</v>
      </c>
      <c r="F17" s="48">
        <v>2450</v>
      </c>
      <c r="G17" s="48">
        <v>1944</v>
      </c>
      <c r="H17" s="48">
        <v>1426</v>
      </c>
      <c r="I17" s="48">
        <v>2379</v>
      </c>
      <c r="J17" s="48">
        <v>2700</v>
      </c>
      <c r="K17" s="48">
        <v>2016</v>
      </c>
      <c r="L17" s="48">
        <v>1600</v>
      </c>
      <c r="M17" s="48"/>
      <c r="N17" s="48">
        <v>2030</v>
      </c>
      <c r="O17" s="48">
        <v>3168</v>
      </c>
      <c r="P17" s="48">
        <v>2016</v>
      </c>
      <c r="Q17" s="48">
        <v>2016</v>
      </c>
      <c r="R17" s="48">
        <v>2479</v>
      </c>
      <c r="S17" s="48">
        <v>1800</v>
      </c>
      <c r="T17" s="48">
        <v>2500</v>
      </c>
      <c r="U17" s="48">
        <v>1944</v>
      </c>
      <c r="V17" s="48">
        <v>1944</v>
      </c>
      <c r="W17" s="48">
        <v>2016</v>
      </c>
      <c r="X17" s="48">
        <v>2688</v>
      </c>
      <c r="Y17" s="48">
        <v>2989</v>
      </c>
      <c r="Z17" s="48">
        <v>2400</v>
      </c>
      <c r="AA17" s="48">
        <v>2016</v>
      </c>
      <c r="AB17" s="48">
        <v>1800</v>
      </c>
      <c r="AC17" s="48">
        <v>2373</v>
      </c>
      <c r="AD17" s="48">
        <v>2050</v>
      </c>
      <c r="AE17" s="48">
        <v>2016</v>
      </c>
      <c r="AF17" s="48">
        <v>1750</v>
      </c>
      <c r="AG17" s="48">
        <v>2016</v>
      </c>
      <c r="AH17" s="48">
        <v>2856</v>
      </c>
      <c r="AI17" s="48">
        <v>2380</v>
      </c>
      <c r="AJ17" s="48">
        <v>1600</v>
      </c>
      <c r="AK17" s="48">
        <v>1590</v>
      </c>
      <c r="AL17" s="48">
        <v>2250</v>
      </c>
      <c r="AM17" s="78">
        <v>1500</v>
      </c>
      <c r="AN17" s="48">
        <v>1458</v>
      </c>
      <c r="AO17" s="48">
        <v>1026</v>
      </c>
      <c r="AP17" s="48">
        <v>2016</v>
      </c>
      <c r="AQ17" s="48">
        <v>2016</v>
      </c>
      <c r="AR17" s="91">
        <v>1408</v>
      </c>
      <c r="AS17" s="48">
        <v>1600</v>
      </c>
      <c r="AT17" s="48">
        <v>2269</v>
      </c>
      <c r="AU17" s="48">
        <v>2127</v>
      </c>
      <c r="AV17" s="48">
        <v>2376</v>
      </c>
      <c r="AW17" s="48">
        <v>14000</v>
      </c>
      <c r="AX17" s="48">
        <v>2808</v>
      </c>
      <c r="AY17" s="48">
        <v>2300</v>
      </c>
      <c r="AZ17" s="48">
        <v>1600</v>
      </c>
      <c r="BA17" s="48">
        <v>2400</v>
      </c>
      <c r="BB17" s="48">
        <v>2500</v>
      </c>
      <c r="BC17" s="48">
        <v>2016</v>
      </c>
    </row>
    <row r="18" spans="1:55" ht="15">
      <c r="A18" s="18" t="s">
        <v>6</v>
      </c>
      <c r="B18" s="37">
        <f t="shared" si="4"/>
        <v>469206</v>
      </c>
      <c r="C18" s="38"/>
      <c r="D18" s="39"/>
      <c r="E18" s="48">
        <v>7200</v>
      </c>
      <c r="F18" s="48">
        <v>9210</v>
      </c>
      <c r="G18" s="48">
        <v>4891</v>
      </c>
      <c r="H18" s="48">
        <v>7700</v>
      </c>
      <c r="I18" s="48">
        <v>8600</v>
      </c>
      <c r="J18" s="48">
        <v>12000</v>
      </c>
      <c r="K18" s="48">
        <v>8236</v>
      </c>
      <c r="L18" s="48">
        <v>7200</v>
      </c>
      <c r="M18" s="48">
        <v>8400</v>
      </c>
      <c r="N18" s="48">
        <v>8900</v>
      </c>
      <c r="O18" s="48">
        <v>13114</v>
      </c>
      <c r="P18" s="48">
        <v>8302</v>
      </c>
      <c r="Q18" s="48">
        <v>6500</v>
      </c>
      <c r="R18" s="48">
        <v>10500</v>
      </c>
      <c r="S18" s="48">
        <v>7500</v>
      </c>
      <c r="T18" s="48">
        <v>10500</v>
      </c>
      <c r="U18" s="48">
        <v>6009</v>
      </c>
      <c r="V18" s="48">
        <v>6854</v>
      </c>
      <c r="W18" s="48">
        <v>7335</v>
      </c>
      <c r="X18" s="48">
        <v>13126</v>
      </c>
      <c r="Y18" s="48">
        <v>8174</v>
      </c>
      <c r="Z18" s="48">
        <v>10400</v>
      </c>
      <c r="AA18" s="48">
        <v>9500</v>
      </c>
      <c r="AB18" s="48">
        <v>7200</v>
      </c>
      <c r="AC18" s="48">
        <v>10991</v>
      </c>
      <c r="AD18" s="48">
        <v>9800</v>
      </c>
      <c r="AE18" s="48">
        <v>8361</v>
      </c>
      <c r="AF18" s="48">
        <v>8750</v>
      </c>
      <c r="AG18" s="48">
        <v>9084</v>
      </c>
      <c r="AH18" s="48">
        <v>11914</v>
      </c>
      <c r="AI18" s="48">
        <v>10500</v>
      </c>
      <c r="AJ18" s="48">
        <v>6400</v>
      </c>
      <c r="AK18" s="48">
        <v>6430</v>
      </c>
      <c r="AL18" s="48">
        <v>11250</v>
      </c>
      <c r="AM18" s="78">
        <v>8000</v>
      </c>
      <c r="AN18" s="48">
        <v>5942</v>
      </c>
      <c r="AO18" s="48">
        <v>886</v>
      </c>
      <c r="AP18" s="48">
        <v>7790</v>
      </c>
      <c r="AQ18" s="48">
        <v>10877</v>
      </c>
      <c r="AR18" s="91">
        <v>7424</v>
      </c>
      <c r="AS18" s="48">
        <v>6000</v>
      </c>
      <c r="AT18" s="48">
        <v>7520</v>
      </c>
      <c r="AU18" s="48">
        <v>7633</v>
      </c>
      <c r="AV18" s="48">
        <v>9058</v>
      </c>
      <c r="AW18" s="48">
        <v>45000</v>
      </c>
      <c r="AX18" s="48">
        <v>11700</v>
      </c>
      <c r="AY18" s="48">
        <v>9500</v>
      </c>
      <c r="AZ18" s="48">
        <v>6700</v>
      </c>
      <c r="BA18" s="48">
        <v>8000</v>
      </c>
      <c r="BB18" s="48">
        <v>9500</v>
      </c>
      <c r="BC18" s="48">
        <v>6845</v>
      </c>
    </row>
    <row r="19" spans="1:55" ht="15">
      <c r="A19" s="18" t="s">
        <v>7</v>
      </c>
      <c r="B19" s="37">
        <f t="shared" si="4"/>
        <v>103609</v>
      </c>
      <c r="C19" s="38"/>
      <c r="D19" s="39"/>
      <c r="E19" s="48">
        <v>1000</v>
      </c>
      <c r="F19" s="48">
        <v>1000</v>
      </c>
      <c r="G19" s="48"/>
      <c r="H19" s="48"/>
      <c r="I19" s="48">
        <v>100</v>
      </c>
      <c r="J19" s="48">
        <v>2867</v>
      </c>
      <c r="K19" s="48">
        <v>4000</v>
      </c>
      <c r="L19" s="48">
        <v>5000</v>
      </c>
      <c r="M19" s="48">
        <v>8100</v>
      </c>
      <c r="N19" s="48"/>
      <c r="O19" s="48">
        <v>1023</v>
      </c>
      <c r="P19" s="48">
        <v>1234</v>
      </c>
      <c r="Q19" s="48"/>
      <c r="R19" s="48">
        <v>1050</v>
      </c>
      <c r="S19" s="48">
        <v>8100</v>
      </c>
      <c r="T19" s="48">
        <v>550</v>
      </c>
      <c r="U19" s="48"/>
      <c r="V19" s="48"/>
      <c r="W19" s="48">
        <v>1130</v>
      </c>
      <c r="X19" s="48">
        <v>1394</v>
      </c>
      <c r="Y19" s="48">
        <v>822</v>
      </c>
      <c r="Z19" s="48">
        <v>1353</v>
      </c>
      <c r="AA19" s="48"/>
      <c r="AB19" s="48">
        <v>1160</v>
      </c>
      <c r="AC19" s="48">
        <v>4889</v>
      </c>
      <c r="AD19" s="48">
        <v>3100</v>
      </c>
      <c r="AE19" s="48">
        <v>358</v>
      </c>
      <c r="AF19" s="48">
        <v>1530</v>
      </c>
      <c r="AG19" s="48">
        <v>512</v>
      </c>
      <c r="AH19" s="48">
        <v>1804</v>
      </c>
      <c r="AI19" s="48">
        <v>1050</v>
      </c>
      <c r="AJ19" s="48">
        <v>850</v>
      </c>
      <c r="AK19" s="48"/>
      <c r="AL19" s="48">
        <v>500</v>
      </c>
      <c r="AM19" s="78">
        <v>600</v>
      </c>
      <c r="AN19" s="48">
        <v>328</v>
      </c>
      <c r="AO19" s="48"/>
      <c r="AP19" s="48">
        <v>3485</v>
      </c>
      <c r="AQ19" s="48">
        <v>907</v>
      </c>
      <c r="AR19" s="91">
        <v>690</v>
      </c>
      <c r="AS19" s="48"/>
      <c r="AT19" s="48"/>
      <c r="AU19" s="48">
        <v>1974</v>
      </c>
      <c r="AV19" s="48">
        <v>1021</v>
      </c>
      <c r="AW19" s="48">
        <v>35000</v>
      </c>
      <c r="AX19" s="48">
        <v>1875</v>
      </c>
      <c r="AY19" s="48"/>
      <c r="AZ19" s="48">
        <v>820</v>
      </c>
      <c r="BA19" s="48">
        <v>1500</v>
      </c>
      <c r="BB19" s="48"/>
      <c r="BC19" s="48">
        <v>933</v>
      </c>
    </row>
    <row r="20" spans="1:55" s="86" customFormat="1" ht="15">
      <c r="A20" s="138" t="s">
        <v>8</v>
      </c>
      <c r="B20" s="88">
        <f t="shared" si="4"/>
        <v>31011</v>
      </c>
      <c r="C20" s="89"/>
      <c r="D20" s="90"/>
      <c r="E20" s="91">
        <v>480</v>
      </c>
      <c r="F20" s="91">
        <v>900</v>
      </c>
      <c r="G20" s="91">
        <v>625</v>
      </c>
      <c r="H20" s="91">
        <v>923</v>
      </c>
      <c r="I20" s="91">
        <v>441</v>
      </c>
      <c r="J20" s="91">
        <v>360</v>
      </c>
      <c r="K20" s="91">
        <v>480</v>
      </c>
      <c r="L20" s="91">
        <v>500</v>
      </c>
      <c r="M20" s="91"/>
      <c r="N20" s="91">
        <v>240</v>
      </c>
      <c r="O20" s="91">
        <v>480</v>
      </c>
      <c r="P20" s="91">
        <v>242</v>
      </c>
      <c r="Q20" s="91">
        <v>1630</v>
      </c>
      <c r="R20" s="91">
        <v>503</v>
      </c>
      <c r="S20" s="91">
        <v>360</v>
      </c>
      <c r="T20" s="91">
        <v>500</v>
      </c>
      <c r="U20" s="130">
        <v>894</v>
      </c>
      <c r="V20" s="91">
        <v>450</v>
      </c>
      <c r="W20" s="91">
        <v>468</v>
      </c>
      <c r="X20" s="91">
        <v>2178</v>
      </c>
      <c r="Y20" s="91">
        <v>198</v>
      </c>
      <c r="Z20" s="91">
        <v>572</v>
      </c>
      <c r="AA20" s="91">
        <v>360</v>
      </c>
      <c r="AB20" s="91">
        <v>880</v>
      </c>
      <c r="AC20" s="91">
        <v>373</v>
      </c>
      <c r="AD20" s="91">
        <v>700</v>
      </c>
      <c r="AE20" s="91">
        <v>468</v>
      </c>
      <c r="AF20" s="91">
        <v>450</v>
      </c>
      <c r="AG20" s="91">
        <v>720</v>
      </c>
      <c r="AH20" s="91">
        <v>450</v>
      </c>
      <c r="AI20" s="91">
        <v>480</v>
      </c>
      <c r="AJ20" s="91">
        <v>450</v>
      </c>
      <c r="AK20" s="91">
        <v>720</v>
      </c>
      <c r="AL20" s="91">
        <v>550</v>
      </c>
      <c r="AM20" s="92">
        <v>360</v>
      </c>
      <c r="AN20" s="91"/>
      <c r="AO20" s="91"/>
      <c r="AP20" s="91">
        <v>188</v>
      </c>
      <c r="AQ20" s="91">
        <v>684</v>
      </c>
      <c r="AR20" s="91">
        <v>153</v>
      </c>
      <c r="AS20" s="91">
        <v>400</v>
      </c>
      <c r="AT20" s="91">
        <v>750</v>
      </c>
      <c r="AU20" s="91">
        <v>743</v>
      </c>
      <c r="AV20" s="91">
        <v>450</v>
      </c>
      <c r="AW20" s="91">
        <v>3000</v>
      </c>
      <c r="AX20" s="91">
        <v>600</v>
      </c>
      <c r="AY20" s="91">
        <v>940</v>
      </c>
      <c r="AZ20" s="91">
        <v>450</v>
      </c>
      <c r="BA20" s="91">
        <v>500</v>
      </c>
      <c r="BB20" s="91">
        <v>1300</v>
      </c>
      <c r="BC20" s="91">
        <v>468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40619</v>
      </c>
      <c r="C24" s="38"/>
      <c r="D24" s="39"/>
      <c r="E24" s="48"/>
      <c r="F24" s="48">
        <v>1160</v>
      </c>
      <c r="G24" s="48">
        <v>717</v>
      </c>
      <c r="H24" s="48">
        <v>14632</v>
      </c>
      <c r="I24" s="48"/>
      <c r="J24" s="48"/>
      <c r="K24" s="48"/>
      <c r="L24" s="48"/>
      <c r="M24" s="48">
        <v>400</v>
      </c>
      <c r="N24" s="48"/>
      <c r="O24" s="48"/>
      <c r="P24" s="48"/>
      <c r="Q24" s="48"/>
      <c r="R24" s="48">
        <v>7297</v>
      </c>
      <c r="S24" s="48"/>
      <c r="T24" s="48"/>
      <c r="U24" s="48"/>
      <c r="V24" s="48"/>
      <c r="W24" s="48"/>
      <c r="X24" s="48">
        <v>1812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>
        <v>3055</v>
      </c>
      <c r="AJ24" s="48"/>
      <c r="AK24" s="48"/>
      <c r="AL24" s="48"/>
      <c r="AM24" s="78"/>
      <c r="AN24" s="48"/>
      <c r="AO24" s="48"/>
      <c r="AP24" s="48"/>
      <c r="AQ24" s="48"/>
      <c r="AR24" s="48">
        <v>537</v>
      </c>
      <c r="AS24" s="48"/>
      <c r="AT24" s="48">
        <v>3312</v>
      </c>
      <c r="AU24" s="48"/>
      <c r="AV24" s="48"/>
      <c r="AW24" s="48">
        <v>5000</v>
      </c>
      <c r="AX24" s="48"/>
      <c r="AY24" s="48"/>
      <c r="AZ24" s="48"/>
      <c r="BA24" s="48"/>
      <c r="BB24" s="48">
        <v>2000</v>
      </c>
      <c r="BC24" s="48">
        <v>697</v>
      </c>
    </row>
    <row r="25" spans="1:55" ht="15">
      <c r="A25" s="18" t="s">
        <v>76</v>
      </c>
      <c r="B25" s="37">
        <f t="shared" si="4"/>
        <v>200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>
        <v>200</v>
      </c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20852</v>
      </c>
      <c r="C26" s="38"/>
      <c r="D26" s="39"/>
      <c r="E26" s="48">
        <v>299</v>
      </c>
      <c r="F26" s="48">
        <v>200</v>
      </c>
      <c r="G26" s="48"/>
      <c r="H26" s="48"/>
      <c r="I26" s="48"/>
      <c r="J26" s="48"/>
      <c r="K26" s="48">
        <v>130</v>
      </c>
      <c r="L26" s="48"/>
      <c r="M26" s="48">
        <v>100</v>
      </c>
      <c r="N26" s="48"/>
      <c r="O26" s="48">
        <v>20</v>
      </c>
      <c r="P26" s="48">
        <v>500</v>
      </c>
      <c r="Q26" s="48"/>
      <c r="R26" s="48"/>
      <c r="S26" s="48">
        <v>130</v>
      </c>
      <c r="T26" s="48">
        <v>500</v>
      </c>
      <c r="U26" s="48"/>
      <c r="V26" s="48">
        <v>260</v>
      </c>
      <c r="W26" s="48"/>
      <c r="X26" s="48">
        <v>130</v>
      </c>
      <c r="Y26" s="48">
        <v>130</v>
      </c>
      <c r="Z26" s="48">
        <v>130</v>
      </c>
      <c r="AA26" s="48">
        <v>100</v>
      </c>
      <c r="AB26" s="48"/>
      <c r="AC26" s="48">
        <v>192</v>
      </c>
      <c r="AD26" s="48"/>
      <c r="AE26" s="48">
        <v>100</v>
      </c>
      <c r="AF26" s="48">
        <v>200</v>
      </c>
      <c r="AG26" s="48"/>
      <c r="AH26" s="48"/>
      <c r="AI26" s="48">
        <v>123</v>
      </c>
      <c r="AJ26" s="48"/>
      <c r="AK26" s="48">
        <v>1000</v>
      </c>
      <c r="AL26" s="48">
        <v>200</v>
      </c>
      <c r="AM26" s="78"/>
      <c r="AN26" s="48">
        <v>500</v>
      </c>
      <c r="AO26" s="48">
        <v>200</v>
      </c>
      <c r="AP26" s="48">
        <v>195</v>
      </c>
      <c r="AQ26" s="48">
        <v>100</v>
      </c>
      <c r="AR26" s="48"/>
      <c r="AS26" s="48"/>
      <c r="AT26" s="48"/>
      <c r="AU26" s="48"/>
      <c r="AV26" s="48">
        <v>260</v>
      </c>
      <c r="AW26" s="48">
        <v>15000</v>
      </c>
      <c r="AX26" s="48">
        <v>104</v>
      </c>
      <c r="AY26" s="48"/>
      <c r="AZ26" s="48">
        <v>39</v>
      </c>
      <c r="BA26" s="48"/>
      <c r="BB26" s="48">
        <v>10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1426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>
        <v>1426</v>
      </c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869468</v>
      </c>
      <c r="C29" s="33"/>
      <c r="D29" s="34"/>
      <c r="E29" s="203">
        <f aca="true" t="shared" si="5" ref="E29:AK29">E30+E31+E32+E33+E34</f>
        <v>15237</v>
      </c>
      <c r="F29" s="203">
        <f t="shared" si="5"/>
        <v>16530</v>
      </c>
      <c r="G29" s="203">
        <f t="shared" si="5"/>
        <v>9529</v>
      </c>
      <c r="H29" s="203">
        <f t="shared" si="5"/>
        <v>17684</v>
      </c>
      <c r="I29" s="203">
        <f t="shared" si="5"/>
        <v>15433</v>
      </c>
      <c r="J29" s="203">
        <f t="shared" si="5"/>
        <v>14880</v>
      </c>
      <c r="K29" s="203">
        <f t="shared" si="5"/>
        <v>14216</v>
      </c>
      <c r="L29" s="203">
        <f t="shared" si="5"/>
        <v>15717</v>
      </c>
      <c r="M29" s="203">
        <f t="shared" si="5"/>
        <v>17450</v>
      </c>
      <c r="N29" s="203">
        <f t="shared" si="5"/>
        <v>13705</v>
      </c>
      <c r="O29" s="203">
        <f t="shared" si="5"/>
        <v>14568</v>
      </c>
      <c r="P29" s="203">
        <f t="shared" si="5"/>
        <v>13678</v>
      </c>
      <c r="Q29" s="203">
        <f t="shared" si="5"/>
        <v>16840</v>
      </c>
      <c r="R29" s="203">
        <f t="shared" si="5"/>
        <v>25263</v>
      </c>
      <c r="S29" s="203">
        <f t="shared" si="5"/>
        <v>15095</v>
      </c>
      <c r="T29" s="203">
        <f t="shared" si="5"/>
        <v>16900</v>
      </c>
      <c r="U29" s="203">
        <f t="shared" si="5"/>
        <v>11405</v>
      </c>
      <c r="V29" s="203">
        <f t="shared" si="5"/>
        <v>11566</v>
      </c>
      <c r="W29" s="203">
        <f t="shared" si="5"/>
        <v>13200</v>
      </c>
      <c r="X29" s="203">
        <f t="shared" si="5"/>
        <v>17269</v>
      </c>
      <c r="Y29" s="203">
        <f t="shared" si="5"/>
        <v>14181</v>
      </c>
      <c r="Z29" s="203">
        <f t="shared" si="5"/>
        <v>18582</v>
      </c>
      <c r="AA29" s="203">
        <f t="shared" si="5"/>
        <v>14500</v>
      </c>
      <c r="AB29" s="203">
        <f t="shared" si="5"/>
        <v>16995</v>
      </c>
      <c r="AC29" s="203">
        <f t="shared" si="5"/>
        <v>18755</v>
      </c>
      <c r="AD29" s="203">
        <f t="shared" si="5"/>
        <v>17410</v>
      </c>
      <c r="AE29" s="203">
        <f t="shared" si="5"/>
        <v>15611</v>
      </c>
      <c r="AF29" s="203">
        <f t="shared" si="5"/>
        <v>12830</v>
      </c>
      <c r="AG29" s="203">
        <f t="shared" si="5"/>
        <v>14783</v>
      </c>
      <c r="AH29" s="203">
        <f t="shared" si="5"/>
        <v>19040</v>
      </c>
      <c r="AI29" s="203">
        <f t="shared" si="5"/>
        <v>18091</v>
      </c>
      <c r="AJ29" s="203">
        <f t="shared" si="5"/>
        <v>12760</v>
      </c>
      <c r="AK29" s="203">
        <f t="shared" si="5"/>
        <v>11507</v>
      </c>
      <c r="AL29" s="203">
        <f>AL30+AL31+AL32+AL33+AL34+AL35</f>
        <v>15430</v>
      </c>
      <c r="AM29" s="204">
        <f aca="true" t="shared" si="6" ref="AM29:BC29">AM30+AM31+AM32+AM33+AM34</f>
        <v>12601</v>
      </c>
      <c r="AN29" s="203">
        <f t="shared" si="6"/>
        <v>10895</v>
      </c>
      <c r="AO29" s="203">
        <f t="shared" si="6"/>
        <v>15372</v>
      </c>
      <c r="AP29" s="203">
        <f t="shared" si="6"/>
        <v>14685</v>
      </c>
      <c r="AQ29" s="203">
        <f t="shared" si="6"/>
        <v>16914</v>
      </c>
      <c r="AR29" s="203">
        <f t="shared" si="6"/>
        <v>14185</v>
      </c>
      <c r="AS29" s="203">
        <f t="shared" si="6"/>
        <v>10500</v>
      </c>
      <c r="AT29" s="203">
        <f t="shared" si="6"/>
        <v>11289</v>
      </c>
      <c r="AU29" s="203">
        <f t="shared" si="6"/>
        <v>17355</v>
      </c>
      <c r="AV29" s="203">
        <f t="shared" si="6"/>
        <v>16299</v>
      </c>
      <c r="AW29" s="203">
        <f t="shared" si="6"/>
        <v>103089</v>
      </c>
      <c r="AX29" s="203">
        <f t="shared" si="6"/>
        <v>18154</v>
      </c>
      <c r="AY29" s="203">
        <f t="shared" si="6"/>
        <v>19260</v>
      </c>
      <c r="AZ29" s="203">
        <f t="shared" si="6"/>
        <v>15200</v>
      </c>
      <c r="BA29" s="203">
        <f t="shared" si="6"/>
        <v>15550</v>
      </c>
      <c r="BB29" s="203">
        <f t="shared" si="6"/>
        <v>18450</v>
      </c>
      <c r="BC29" s="203">
        <f t="shared" si="6"/>
        <v>13030</v>
      </c>
    </row>
    <row r="30" spans="1:55" ht="15">
      <c r="A30" s="17" t="s">
        <v>17</v>
      </c>
      <c r="B30" s="37">
        <f t="shared" si="4"/>
        <v>657174</v>
      </c>
      <c r="C30" s="38"/>
      <c r="D30" s="39"/>
      <c r="E30" s="48">
        <v>11498</v>
      </c>
      <c r="F30" s="48">
        <v>12470</v>
      </c>
      <c r="G30" s="48">
        <v>5995</v>
      </c>
      <c r="H30" s="48">
        <v>13344</v>
      </c>
      <c r="I30" s="48">
        <v>11770</v>
      </c>
      <c r="J30" s="48">
        <v>11000</v>
      </c>
      <c r="K30" s="48">
        <v>10727</v>
      </c>
      <c r="L30" s="48">
        <v>11856</v>
      </c>
      <c r="M30" s="48">
        <v>13500</v>
      </c>
      <c r="N30" s="48">
        <v>10335</v>
      </c>
      <c r="O30" s="48">
        <v>11210</v>
      </c>
      <c r="P30" s="48">
        <v>10322</v>
      </c>
      <c r="Q30" s="48">
        <v>12710</v>
      </c>
      <c r="R30" s="48">
        <v>19063</v>
      </c>
      <c r="S30" s="48">
        <v>11390</v>
      </c>
      <c r="T30" s="48">
        <v>12500</v>
      </c>
      <c r="U30" s="48">
        <v>8710</v>
      </c>
      <c r="V30" s="48">
        <v>8727</v>
      </c>
      <c r="W30" s="48">
        <v>10276</v>
      </c>
      <c r="X30" s="48">
        <v>13031</v>
      </c>
      <c r="Y30" s="48">
        <v>10700</v>
      </c>
      <c r="Z30" s="48">
        <v>14022</v>
      </c>
      <c r="AA30" s="48">
        <v>11250</v>
      </c>
      <c r="AB30" s="48">
        <v>12950</v>
      </c>
      <c r="AC30" s="48">
        <v>14044</v>
      </c>
      <c r="AD30" s="48">
        <v>13100</v>
      </c>
      <c r="AE30" s="48">
        <v>11780</v>
      </c>
      <c r="AF30" s="48">
        <v>9980</v>
      </c>
      <c r="AG30" s="48">
        <v>11155</v>
      </c>
      <c r="AH30" s="48">
        <v>14366</v>
      </c>
      <c r="AI30" s="48">
        <v>13683</v>
      </c>
      <c r="AJ30" s="48">
        <v>9650</v>
      </c>
      <c r="AK30" s="48">
        <v>8680</v>
      </c>
      <c r="AL30" s="48">
        <v>11500</v>
      </c>
      <c r="AM30" s="78">
        <v>9799</v>
      </c>
      <c r="AN30" s="48">
        <v>8241</v>
      </c>
      <c r="AO30" s="48">
        <v>11560</v>
      </c>
      <c r="AP30" s="48">
        <v>11081</v>
      </c>
      <c r="AQ30" s="48">
        <v>12763</v>
      </c>
      <c r="AR30" s="48">
        <v>10700</v>
      </c>
      <c r="AS30" s="48">
        <v>8200</v>
      </c>
      <c r="AT30" s="48">
        <v>8870</v>
      </c>
      <c r="AU30" s="48">
        <v>13096</v>
      </c>
      <c r="AV30" s="48">
        <v>12335</v>
      </c>
      <c r="AW30" s="48">
        <v>77792</v>
      </c>
      <c r="AX30" s="48">
        <v>13688</v>
      </c>
      <c r="AY30" s="48">
        <v>14500</v>
      </c>
      <c r="AZ30" s="48">
        <v>11500</v>
      </c>
      <c r="BA30" s="48">
        <v>12000</v>
      </c>
      <c r="BB30" s="48">
        <v>13900</v>
      </c>
      <c r="BC30" s="48">
        <v>9855</v>
      </c>
    </row>
    <row r="31" spans="1:55" ht="15">
      <c r="A31" s="17" t="s">
        <v>18</v>
      </c>
      <c r="B31" s="37">
        <f t="shared" si="4"/>
        <v>18970</v>
      </c>
      <c r="C31" s="38"/>
      <c r="D31" s="39"/>
      <c r="E31" s="48">
        <v>276</v>
      </c>
      <c r="F31" s="48">
        <v>300</v>
      </c>
      <c r="G31" s="48">
        <v>261</v>
      </c>
      <c r="H31" s="48">
        <v>321</v>
      </c>
      <c r="I31" s="48">
        <v>283</v>
      </c>
      <c r="J31" s="48">
        <v>380</v>
      </c>
      <c r="K31" s="48">
        <v>258</v>
      </c>
      <c r="L31" s="48">
        <v>291</v>
      </c>
      <c r="M31" s="48">
        <v>350</v>
      </c>
      <c r="N31" s="48">
        <v>250</v>
      </c>
      <c r="O31" s="48">
        <v>284</v>
      </c>
      <c r="P31" s="48">
        <v>248</v>
      </c>
      <c r="Q31" s="48">
        <v>310</v>
      </c>
      <c r="R31" s="48">
        <v>458</v>
      </c>
      <c r="S31" s="48">
        <v>275</v>
      </c>
      <c r="T31" s="48">
        <v>400</v>
      </c>
      <c r="U31" s="48">
        <v>65</v>
      </c>
      <c r="V31" s="48">
        <v>210</v>
      </c>
      <c r="W31" s="48">
        <v>247</v>
      </c>
      <c r="X31" s="48">
        <v>313</v>
      </c>
      <c r="Y31" s="48">
        <v>258</v>
      </c>
      <c r="Z31" s="48">
        <v>337</v>
      </c>
      <c r="AA31" s="48">
        <v>280</v>
      </c>
      <c r="AB31" s="48">
        <v>450</v>
      </c>
      <c r="AC31" s="48">
        <v>336</v>
      </c>
      <c r="AD31" s="48">
        <v>320</v>
      </c>
      <c r="AE31" s="48">
        <v>283</v>
      </c>
      <c r="AF31" s="48">
        <v>240</v>
      </c>
      <c r="AG31" s="48">
        <v>268</v>
      </c>
      <c r="AH31" s="48">
        <v>346</v>
      </c>
      <c r="AI31" s="48">
        <v>329</v>
      </c>
      <c r="AJ31" s="48">
        <v>235</v>
      </c>
      <c r="AK31" s="48">
        <v>210</v>
      </c>
      <c r="AL31" s="48">
        <v>280</v>
      </c>
      <c r="AM31" s="78">
        <v>236</v>
      </c>
      <c r="AN31" s="48">
        <v>198</v>
      </c>
      <c r="AO31" s="48">
        <v>2990</v>
      </c>
      <c r="AP31" s="48">
        <v>267</v>
      </c>
      <c r="AQ31" s="48">
        <v>307</v>
      </c>
      <c r="AR31" s="48">
        <v>260</v>
      </c>
      <c r="AS31" s="48">
        <v>200</v>
      </c>
      <c r="AT31" s="48">
        <v>205</v>
      </c>
      <c r="AU31" s="48">
        <v>315</v>
      </c>
      <c r="AV31" s="48">
        <v>293</v>
      </c>
      <c r="AW31" s="48">
        <v>1870</v>
      </c>
      <c r="AX31" s="48">
        <v>330</v>
      </c>
      <c r="AY31" s="48">
        <v>360</v>
      </c>
      <c r="AZ31" s="48">
        <v>300</v>
      </c>
      <c r="BA31" s="48">
        <v>300</v>
      </c>
      <c r="BB31" s="48">
        <v>350</v>
      </c>
      <c r="BC31" s="48">
        <v>237</v>
      </c>
    </row>
    <row r="32" spans="1:55" ht="15">
      <c r="A32" s="17" t="s">
        <v>19</v>
      </c>
      <c r="B32" s="37">
        <f t="shared" si="4"/>
        <v>163371</v>
      </c>
      <c r="C32" s="38"/>
      <c r="D32" s="39"/>
      <c r="E32" s="48">
        <v>2875</v>
      </c>
      <c r="F32" s="48">
        <v>3120</v>
      </c>
      <c r="G32" s="48">
        <v>2717</v>
      </c>
      <c r="H32" s="48">
        <v>3336</v>
      </c>
      <c r="I32" s="48">
        <v>2900</v>
      </c>
      <c r="J32" s="48">
        <v>2800</v>
      </c>
      <c r="K32" s="48">
        <v>2682</v>
      </c>
      <c r="L32" s="48">
        <v>2964</v>
      </c>
      <c r="M32" s="48">
        <v>3450</v>
      </c>
      <c r="N32" s="48">
        <v>2585</v>
      </c>
      <c r="O32" s="48">
        <v>2951</v>
      </c>
      <c r="P32" s="48">
        <v>2580</v>
      </c>
      <c r="Q32" s="48">
        <v>3200</v>
      </c>
      <c r="R32" s="48">
        <v>4766</v>
      </c>
      <c r="S32" s="48">
        <v>2848</v>
      </c>
      <c r="T32" s="48">
        <v>3200</v>
      </c>
      <c r="U32" s="48">
        <v>2180</v>
      </c>
      <c r="V32" s="48">
        <v>2182</v>
      </c>
      <c r="W32" s="48">
        <v>2571</v>
      </c>
      <c r="X32" s="48">
        <v>3258</v>
      </c>
      <c r="Y32" s="48">
        <v>2675</v>
      </c>
      <c r="Z32" s="48">
        <v>3506</v>
      </c>
      <c r="AA32" s="48">
        <v>2850</v>
      </c>
      <c r="AB32" s="48">
        <v>3450</v>
      </c>
      <c r="AC32" s="48">
        <v>3498</v>
      </c>
      <c r="AD32" s="48">
        <v>3300</v>
      </c>
      <c r="AE32" s="48">
        <v>2946</v>
      </c>
      <c r="AF32" s="48">
        <v>2500</v>
      </c>
      <c r="AG32" s="48">
        <v>2789</v>
      </c>
      <c r="AH32" s="48">
        <v>3592</v>
      </c>
      <c r="AI32" s="48">
        <v>3421</v>
      </c>
      <c r="AJ32" s="48">
        <v>2410</v>
      </c>
      <c r="AK32" s="48">
        <v>2170</v>
      </c>
      <c r="AL32" s="48">
        <v>3000</v>
      </c>
      <c r="AM32" s="78">
        <v>2453</v>
      </c>
      <c r="AN32" s="48">
        <v>2060</v>
      </c>
      <c r="AO32" s="48">
        <v>267</v>
      </c>
      <c r="AP32" s="48">
        <v>2770</v>
      </c>
      <c r="AQ32" s="48">
        <v>3191</v>
      </c>
      <c r="AR32" s="48">
        <v>2675</v>
      </c>
      <c r="AS32" s="48">
        <v>2000</v>
      </c>
      <c r="AT32" s="48">
        <v>2124</v>
      </c>
      <c r="AU32" s="48">
        <v>3274</v>
      </c>
      <c r="AV32" s="48">
        <v>3046</v>
      </c>
      <c r="AW32" s="48">
        <v>19448</v>
      </c>
      <c r="AX32" s="48">
        <v>3427</v>
      </c>
      <c r="AY32" s="48">
        <v>3650</v>
      </c>
      <c r="AZ32" s="48">
        <v>2750</v>
      </c>
      <c r="BA32" s="48">
        <v>3000</v>
      </c>
      <c r="BB32" s="48">
        <v>3500</v>
      </c>
      <c r="BC32" s="48">
        <v>2464</v>
      </c>
    </row>
    <row r="33" spans="1:55" ht="15">
      <c r="A33" s="210" t="s">
        <v>20</v>
      </c>
      <c r="B33" s="37">
        <f t="shared" si="4"/>
        <v>6843</v>
      </c>
      <c r="C33" s="38"/>
      <c r="D33" s="39"/>
      <c r="E33" s="206">
        <v>118</v>
      </c>
      <c r="F33" s="206">
        <v>130</v>
      </c>
      <c r="G33" s="206">
        <v>112</v>
      </c>
      <c r="H33" s="206">
        <v>138</v>
      </c>
      <c r="I33" s="206"/>
      <c r="J33" s="206">
        <v>250</v>
      </c>
      <c r="K33" s="206">
        <v>111</v>
      </c>
      <c r="L33" s="206">
        <v>122</v>
      </c>
      <c r="M33" s="206">
        <v>150</v>
      </c>
      <c r="N33" s="206">
        <v>110</v>
      </c>
      <c r="O33" s="206">
        <v>123</v>
      </c>
      <c r="P33" s="206">
        <v>106</v>
      </c>
      <c r="Q33" s="206">
        <v>100</v>
      </c>
      <c r="R33" s="206">
        <v>196</v>
      </c>
      <c r="S33" s="206">
        <v>117</v>
      </c>
      <c r="T33" s="206">
        <v>200</v>
      </c>
      <c r="U33" s="206">
        <v>90</v>
      </c>
      <c r="V33" s="206">
        <v>90</v>
      </c>
      <c r="W33" s="206">
        <v>106</v>
      </c>
      <c r="X33" s="206">
        <v>134</v>
      </c>
      <c r="Y33" s="206">
        <v>110</v>
      </c>
      <c r="Z33" s="206">
        <v>144</v>
      </c>
      <c r="AA33" s="206">
        <v>120</v>
      </c>
      <c r="AB33" s="206">
        <v>145</v>
      </c>
      <c r="AC33" s="206">
        <v>101</v>
      </c>
      <c r="AD33" s="206">
        <v>140</v>
      </c>
      <c r="AE33" s="206">
        <v>121</v>
      </c>
      <c r="AF33" s="206">
        <v>110</v>
      </c>
      <c r="AG33" s="206">
        <v>115</v>
      </c>
      <c r="AH33" s="206">
        <v>148</v>
      </c>
      <c r="AI33" s="206">
        <v>99</v>
      </c>
      <c r="AJ33" s="206">
        <v>70</v>
      </c>
      <c r="AK33" s="206">
        <v>90</v>
      </c>
      <c r="AL33" s="206">
        <v>200</v>
      </c>
      <c r="AM33" s="207">
        <v>113</v>
      </c>
      <c r="AN33" s="206">
        <v>59</v>
      </c>
      <c r="AO33" s="206">
        <v>85</v>
      </c>
      <c r="AP33" s="206">
        <v>114</v>
      </c>
      <c r="AQ33" s="206">
        <v>131</v>
      </c>
      <c r="AR33" s="206">
        <v>110</v>
      </c>
      <c r="AS33" s="206">
        <v>100</v>
      </c>
      <c r="AT33" s="206">
        <v>90</v>
      </c>
      <c r="AU33" s="206">
        <v>135</v>
      </c>
      <c r="AV33" s="206">
        <v>127</v>
      </c>
      <c r="AW33" s="206">
        <v>800</v>
      </c>
      <c r="AX33" s="206">
        <v>142</v>
      </c>
      <c r="AY33" s="206">
        <v>150</v>
      </c>
      <c r="AZ33" s="206">
        <v>150</v>
      </c>
      <c r="BA33" s="206">
        <v>150</v>
      </c>
      <c r="BB33" s="206">
        <v>100</v>
      </c>
      <c r="BC33" s="206">
        <v>71</v>
      </c>
    </row>
    <row r="34" spans="1:55" s="214" customFormat="1" ht="15">
      <c r="A34" s="212" t="s">
        <v>75</v>
      </c>
      <c r="B34" s="37">
        <f t="shared" si="4"/>
        <v>23110</v>
      </c>
      <c r="C34" s="38"/>
      <c r="D34" s="213"/>
      <c r="E34" s="48">
        <v>470</v>
      </c>
      <c r="F34" s="48">
        <v>510</v>
      </c>
      <c r="G34" s="48">
        <v>444</v>
      </c>
      <c r="H34" s="48">
        <v>545</v>
      </c>
      <c r="I34" s="48">
        <v>480</v>
      </c>
      <c r="J34" s="48">
        <v>450</v>
      </c>
      <c r="K34" s="48">
        <v>438</v>
      </c>
      <c r="L34" s="48">
        <v>484</v>
      </c>
      <c r="M34" s="48"/>
      <c r="N34" s="48">
        <v>425</v>
      </c>
      <c r="O34" s="48"/>
      <c r="P34" s="48">
        <v>422</v>
      </c>
      <c r="Q34" s="48">
        <v>520</v>
      </c>
      <c r="R34" s="48">
        <v>780</v>
      </c>
      <c r="S34" s="48">
        <v>465</v>
      </c>
      <c r="T34" s="48">
        <v>600</v>
      </c>
      <c r="U34" s="48">
        <v>360</v>
      </c>
      <c r="V34" s="48">
        <v>357</v>
      </c>
      <c r="W34" s="48"/>
      <c r="X34" s="48">
        <v>533</v>
      </c>
      <c r="Y34" s="48">
        <v>438</v>
      </c>
      <c r="Z34" s="48">
        <v>573</v>
      </c>
      <c r="AA34" s="48"/>
      <c r="AB34" s="48"/>
      <c r="AC34" s="48">
        <v>776</v>
      </c>
      <c r="AD34" s="48">
        <v>550</v>
      </c>
      <c r="AE34" s="48">
        <v>481</v>
      </c>
      <c r="AF34" s="48"/>
      <c r="AG34" s="48">
        <v>456</v>
      </c>
      <c r="AH34" s="48">
        <v>588</v>
      </c>
      <c r="AI34" s="48">
        <v>559</v>
      </c>
      <c r="AJ34" s="48">
        <v>395</v>
      </c>
      <c r="AK34" s="48">
        <v>357</v>
      </c>
      <c r="AL34" s="48">
        <v>450</v>
      </c>
      <c r="AM34" s="78"/>
      <c r="AN34" s="48">
        <v>337</v>
      </c>
      <c r="AO34" s="48">
        <v>470</v>
      </c>
      <c r="AP34" s="48">
        <v>453</v>
      </c>
      <c r="AQ34" s="48">
        <v>522</v>
      </c>
      <c r="AR34" s="48">
        <v>440</v>
      </c>
      <c r="AS34" s="48"/>
      <c r="AT34" s="48"/>
      <c r="AU34" s="48">
        <v>535</v>
      </c>
      <c r="AV34" s="48">
        <v>498</v>
      </c>
      <c r="AW34" s="48">
        <v>3179</v>
      </c>
      <c r="AX34" s="48">
        <v>567</v>
      </c>
      <c r="AY34" s="48">
        <v>600</v>
      </c>
      <c r="AZ34" s="48">
        <v>500</v>
      </c>
      <c r="BA34" s="48">
        <v>100</v>
      </c>
      <c r="BB34" s="48">
        <v>600</v>
      </c>
      <c r="BC34" s="48">
        <v>403</v>
      </c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0</v>
      </c>
      <c r="H40" s="85">
        <f t="shared" si="7"/>
        <v>0</v>
      </c>
      <c r="I40" s="85">
        <f t="shared" si="7"/>
        <v>100</v>
      </c>
      <c r="J40" s="85">
        <f t="shared" si="7"/>
        <v>2867</v>
      </c>
      <c r="K40" s="85">
        <f t="shared" si="7"/>
        <v>4000</v>
      </c>
      <c r="L40" s="85">
        <f t="shared" si="7"/>
        <v>5000</v>
      </c>
      <c r="M40" s="85">
        <f t="shared" si="7"/>
        <v>8100</v>
      </c>
      <c r="N40" s="85">
        <f t="shared" si="7"/>
        <v>0</v>
      </c>
      <c r="O40" s="85">
        <f t="shared" si="7"/>
        <v>1023</v>
      </c>
      <c r="P40" s="85">
        <f t="shared" si="7"/>
        <v>1234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625</v>
      </c>
      <c r="H41" s="85">
        <f t="shared" si="8"/>
        <v>923</v>
      </c>
      <c r="I41" s="85">
        <f t="shared" si="8"/>
        <v>441</v>
      </c>
      <c r="J41" s="85">
        <f t="shared" si="8"/>
        <v>360</v>
      </c>
      <c r="K41" s="85">
        <f t="shared" si="8"/>
        <v>480</v>
      </c>
      <c r="L41" s="85">
        <f t="shared" si="8"/>
        <v>500</v>
      </c>
      <c r="M41" s="85">
        <f t="shared" si="8"/>
        <v>0</v>
      </c>
      <c r="N41" s="85">
        <f t="shared" si="8"/>
        <v>240</v>
      </c>
      <c r="O41" s="85">
        <f t="shared" si="8"/>
        <v>480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15"/>
  <sheetViews>
    <sheetView zoomScalePageLayoutView="0" workbookViewId="0" topLeftCell="A1">
      <pane ySplit="3" topLeftCell="A19" activePane="bottomLeft" state="frozen"/>
      <selection pane="topLeft" activeCell="B1" sqref="B1"/>
      <selection pane="bottomLeft" activeCell="E11" sqref="E11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7" max="7" width="12.7109375" style="0" customWidth="1"/>
    <col min="8" max="8" width="7.28125" style="0" customWidth="1"/>
    <col min="11" max="11" width="9.140625" style="66" customWidth="1"/>
    <col min="12" max="12" width="12.57421875" style="0" customWidth="1"/>
    <col min="13" max="13" width="14.28125" style="66" customWidth="1"/>
  </cols>
  <sheetData>
    <row r="1" ht="12.75">
      <c r="A1" s="22" t="s">
        <v>129</v>
      </c>
    </row>
    <row r="2" spans="1:6" ht="11.25" customHeight="1">
      <c r="A2" s="22"/>
      <c r="B2" s="22" t="s">
        <v>337</v>
      </c>
      <c r="C2" s="22"/>
      <c r="D2" s="22"/>
      <c r="F2" s="3"/>
    </row>
    <row r="3" spans="2:13" ht="63.75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120"/>
      <c r="H3" s="100"/>
      <c r="I3" s="100"/>
      <c r="J3" s="100"/>
      <c r="K3" s="93"/>
      <c r="L3" s="3"/>
      <c r="M3"/>
    </row>
    <row r="4" spans="2:13" ht="12.75">
      <c r="B4" s="58">
        <v>1</v>
      </c>
      <c r="C4" s="59" t="s">
        <v>80</v>
      </c>
      <c r="D4" s="80">
        <f aca="true" t="shared" si="0" ref="D4:D35">E4+F4</f>
        <v>70816</v>
      </c>
      <c r="E4" s="81">
        <v>4544</v>
      </c>
      <c r="F4" s="179">
        <v>66272</v>
      </c>
      <c r="G4" s="179">
        <v>61272</v>
      </c>
      <c r="H4" s="101"/>
      <c r="I4" s="101"/>
      <c r="J4" s="101"/>
      <c r="K4" s="101"/>
      <c r="L4" s="3"/>
      <c r="M4"/>
    </row>
    <row r="5" spans="2:13" ht="12.75">
      <c r="B5" s="58">
        <v>2</v>
      </c>
      <c r="C5" s="59" t="s">
        <v>81</v>
      </c>
      <c r="D5" s="80">
        <f t="shared" si="0"/>
        <v>76680</v>
      </c>
      <c r="E5" s="81">
        <v>3713</v>
      </c>
      <c r="F5" s="128">
        <v>72967</v>
      </c>
      <c r="G5" s="128"/>
      <c r="H5" s="101"/>
      <c r="I5" s="101"/>
      <c r="J5" s="101"/>
      <c r="K5" s="101"/>
      <c r="L5" s="3"/>
      <c r="M5"/>
    </row>
    <row r="6" spans="2:13" ht="12.75">
      <c r="B6" s="58">
        <v>3</v>
      </c>
      <c r="C6" s="59" t="s">
        <v>82</v>
      </c>
      <c r="D6" s="80">
        <f t="shared" si="0"/>
        <v>48696</v>
      </c>
      <c r="E6" s="81">
        <v>398</v>
      </c>
      <c r="F6" s="128">
        <v>48298</v>
      </c>
      <c r="G6" s="128"/>
      <c r="H6" s="101"/>
      <c r="I6" s="101"/>
      <c r="J6" s="101"/>
      <c r="K6" s="101"/>
      <c r="L6" s="3"/>
      <c r="M6"/>
    </row>
    <row r="7" spans="2:13" ht="12.75">
      <c r="B7" s="58">
        <v>4</v>
      </c>
      <c r="C7" s="59" t="s">
        <v>83</v>
      </c>
      <c r="D7" s="80">
        <f t="shared" si="0"/>
        <v>82231</v>
      </c>
      <c r="E7" s="81">
        <v>392</v>
      </c>
      <c r="F7" s="128">
        <v>81839</v>
      </c>
      <c r="G7" s="128"/>
      <c r="H7" s="101"/>
      <c r="I7" s="101"/>
      <c r="J7" s="101"/>
      <c r="K7" s="101"/>
      <c r="L7" s="3"/>
      <c r="M7"/>
    </row>
    <row r="8" spans="2:13" ht="12.75">
      <c r="B8" s="58">
        <v>5</v>
      </c>
      <c r="C8" s="59" t="s">
        <v>84</v>
      </c>
      <c r="D8" s="80">
        <f t="shared" si="0"/>
        <v>72033</v>
      </c>
      <c r="E8" s="81">
        <v>226</v>
      </c>
      <c r="F8" s="128">
        <v>71807</v>
      </c>
      <c r="G8" s="128"/>
      <c r="H8" s="101"/>
      <c r="I8" s="101"/>
      <c r="J8" s="101"/>
      <c r="K8" s="101"/>
      <c r="L8" s="3"/>
      <c r="M8"/>
    </row>
    <row r="9" spans="2:14" ht="12.75">
      <c r="B9" s="58">
        <v>6</v>
      </c>
      <c r="C9" s="59" t="s">
        <v>85</v>
      </c>
      <c r="D9" s="80">
        <f t="shared" si="0"/>
        <v>68107</v>
      </c>
      <c r="E9" s="81">
        <v>107</v>
      </c>
      <c r="F9" s="128">
        <v>68000</v>
      </c>
      <c r="G9" s="128"/>
      <c r="H9" s="101"/>
      <c r="I9" s="101"/>
      <c r="J9" s="101"/>
      <c r="K9" s="101"/>
      <c r="L9" s="3"/>
      <c r="M9"/>
      <c r="N9" s="3"/>
    </row>
    <row r="10" spans="2:13" ht="12.75">
      <c r="B10" s="58">
        <v>7</v>
      </c>
      <c r="C10" s="69" t="s">
        <v>86</v>
      </c>
      <c r="D10" s="80">
        <f t="shared" si="0"/>
        <v>65827</v>
      </c>
      <c r="E10" s="81">
        <v>5527</v>
      </c>
      <c r="F10" s="128">
        <v>60300</v>
      </c>
      <c r="G10" s="128"/>
      <c r="H10" s="101"/>
      <c r="I10" s="101"/>
      <c r="J10" s="101"/>
      <c r="K10" s="101"/>
      <c r="L10" s="3"/>
      <c r="M10"/>
    </row>
    <row r="11" spans="2:13" ht="12.75">
      <c r="B11" s="58">
        <v>8</v>
      </c>
      <c r="C11" s="59" t="s">
        <v>87</v>
      </c>
      <c r="D11" s="80">
        <f t="shared" si="0"/>
        <v>64580</v>
      </c>
      <c r="E11" s="128">
        <v>0</v>
      </c>
      <c r="F11" s="128">
        <v>64580</v>
      </c>
      <c r="G11" s="128"/>
      <c r="H11" s="102"/>
      <c r="I11" s="101"/>
      <c r="J11" s="101"/>
      <c r="K11" s="101"/>
      <c r="L11" s="3"/>
      <c r="M11"/>
    </row>
    <row r="12" spans="2:13" ht="12.75">
      <c r="B12" s="58">
        <v>9</v>
      </c>
      <c r="C12" s="59" t="s">
        <v>88</v>
      </c>
      <c r="D12" s="80">
        <f t="shared" si="0"/>
        <v>82750</v>
      </c>
      <c r="E12" s="81">
        <v>1160</v>
      </c>
      <c r="F12" s="128">
        <v>81590</v>
      </c>
      <c r="G12" s="128"/>
      <c r="H12" s="101"/>
      <c r="I12" s="101"/>
      <c r="J12" s="101"/>
      <c r="K12" s="101"/>
      <c r="L12" s="3"/>
      <c r="M12"/>
    </row>
    <row r="13" spans="2:13" ht="12.75">
      <c r="B13" s="58">
        <v>10</v>
      </c>
      <c r="C13" s="59" t="s">
        <v>89</v>
      </c>
      <c r="D13" s="80">
        <f t="shared" si="0"/>
        <v>64667</v>
      </c>
      <c r="E13" s="81">
        <v>1292</v>
      </c>
      <c r="F13" s="128">
        <v>63375</v>
      </c>
      <c r="G13" s="128"/>
      <c r="H13" s="101"/>
      <c r="I13" s="101"/>
      <c r="J13" s="101"/>
      <c r="K13" s="101"/>
      <c r="L13" s="3"/>
      <c r="M13"/>
    </row>
    <row r="14" spans="2:13" ht="12.75">
      <c r="B14" s="58">
        <v>11</v>
      </c>
      <c r="C14" s="59" t="s">
        <v>90</v>
      </c>
      <c r="D14" s="80">
        <f t="shared" si="0"/>
        <v>73500</v>
      </c>
      <c r="E14" s="81">
        <v>1913</v>
      </c>
      <c r="F14" s="128">
        <v>71587</v>
      </c>
      <c r="G14" s="128"/>
      <c r="H14" s="101"/>
      <c r="I14" s="101"/>
      <c r="J14" s="101"/>
      <c r="K14" s="101"/>
      <c r="L14" s="3" t="s">
        <v>183</v>
      </c>
      <c r="M14"/>
    </row>
    <row r="15" spans="2:13" ht="12.75">
      <c r="B15" s="58">
        <v>12</v>
      </c>
      <c r="C15" s="59" t="s">
        <v>91</v>
      </c>
      <c r="D15" s="80">
        <f t="shared" si="0"/>
        <v>64118</v>
      </c>
      <c r="E15" s="81">
        <v>3618</v>
      </c>
      <c r="F15" s="128">
        <v>60500</v>
      </c>
      <c r="G15" s="128"/>
      <c r="H15" s="101"/>
      <c r="I15" s="101"/>
      <c r="J15" s="101"/>
      <c r="K15" s="101"/>
      <c r="L15" s="3"/>
      <c r="M15"/>
    </row>
    <row r="16" spans="2:13" ht="12.75">
      <c r="B16" s="58">
        <v>13</v>
      </c>
      <c r="C16" s="59" t="s">
        <v>92</v>
      </c>
      <c r="D16" s="80">
        <f t="shared" si="0"/>
        <v>62458</v>
      </c>
      <c r="E16" s="81">
        <v>3972</v>
      </c>
      <c r="F16" s="128">
        <v>58486</v>
      </c>
      <c r="G16" s="128"/>
      <c r="H16" s="101"/>
      <c r="I16" s="101"/>
      <c r="J16" s="101"/>
      <c r="K16" s="101"/>
      <c r="L16" s="3"/>
      <c r="M16"/>
    </row>
    <row r="17" spans="2:13" ht="12.75">
      <c r="B17" s="58">
        <v>14</v>
      </c>
      <c r="C17" s="59" t="s">
        <v>93</v>
      </c>
      <c r="D17" s="80">
        <f t="shared" si="0"/>
        <v>117110</v>
      </c>
      <c r="E17" s="81">
        <v>643</v>
      </c>
      <c r="F17" s="128">
        <v>116467</v>
      </c>
      <c r="G17" s="128"/>
      <c r="H17" s="101"/>
      <c r="I17" s="101"/>
      <c r="J17" s="101"/>
      <c r="K17" s="101"/>
      <c r="L17" s="3"/>
      <c r="M17"/>
    </row>
    <row r="18" spans="2:13" ht="12.75">
      <c r="B18" s="58">
        <v>15</v>
      </c>
      <c r="C18" s="59" t="s">
        <v>94</v>
      </c>
      <c r="D18" s="80">
        <f t="shared" si="0"/>
        <v>70985</v>
      </c>
      <c r="E18" s="81">
        <v>1886</v>
      </c>
      <c r="F18" s="128">
        <v>69099</v>
      </c>
      <c r="G18" s="128"/>
      <c r="H18" s="101"/>
      <c r="I18" s="101"/>
      <c r="J18" s="101"/>
      <c r="K18" s="101"/>
      <c r="L18" s="3"/>
      <c r="M18"/>
    </row>
    <row r="19" spans="2:13" ht="12.75">
      <c r="B19" s="58">
        <v>16</v>
      </c>
      <c r="C19" s="59" t="s">
        <v>135</v>
      </c>
      <c r="D19" s="80">
        <f t="shared" si="0"/>
        <v>77450</v>
      </c>
      <c r="E19" s="81">
        <v>1536</v>
      </c>
      <c r="F19" s="128">
        <v>75914</v>
      </c>
      <c r="G19" s="128"/>
      <c r="H19" s="101"/>
      <c r="I19" s="101"/>
      <c r="J19" s="101"/>
      <c r="K19" s="101"/>
      <c r="L19" s="3"/>
      <c r="M19"/>
    </row>
    <row r="20" spans="2:13" ht="12.75">
      <c r="B20" s="58">
        <v>17</v>
      </c>
      <c r="C20" s="59" t="s">
        <v>136</v>
      </c>
      <c r="D20" s="80">
        <f t="shared" si="0"/>
        <v>53252</v>
      </c>
      <c r="E20" s="81">
        <v>6222</v>
      </c>
      <c r="F20" s="179">
        <v>47030</v>
      </c>
      <c r="G20" s="179">
        <v>48030</v>
      </c>
      <c r="H20" s="101"/>
      <c r="I20" s="101"/>
      <c r="J20" s="101"/>
      <c r="K20" s="101"/>
      <c r="L20" s="3"/>
      <c r="M20"/>
    </row>
    <row r="21" spans="2:13" ht="12.75">
      <c r="B21" s="58">
        <v>18</v>
      </c>
      <c r="C21" s="59" t="s">
        <v>95</v>
      </c>
      <c r="D21" s="80">
        <f t="shared" si="0"/>
        <v>53783</v>
      </c>
      <c r="E21" s="81">
        <v>9312</v>
      </c>
      <c r="F21" s="128">
        <v>44471</v>
      </c>
      <c r="G21" s="128"/>
      <c r="H21" s="101"/>
      <c r="I21" s="101"/>
      <c r="J21" s="101"/>
      <c r="K21" s="101"/>
      <c r="L21" s="3"/>
      <c r="M21"/>
    </row>
    <row r="22" spans="2:13" ht="12.75">
      <c r="B22" s="58">
        <v>19</v>
      </c>
      <c r="C22" s="59" t="s">
        <v>96</v>
      </c>
      <c r="D22" s="80">
        <f t="shared" si="0"/>
        <v>62638</v>
      </c>
      <c r="E22" s="81">
        <v>1038</v>
      </c>
      <c r="F22" s="128">
        <v>61600</v>
      </c>
      <c r="G22" s="128"/>
      <c r="H22" s="101"/>
      <c r="I22" s="101"/>
      <c r="J22" s="101"/>
      <c r="K22" s="101"/>
      <c r="L22" s="3"/>
      <c r="M22"/>
    </row>
    <row r="23" spans="2:13" ht="12.75">
      <c r="B23" s="58">
        <v>20</v>
      </c>
      <c r="C23" s="59" t="s">
        <v>97</v>
      </c>
      <c r="D23" s="80">
        <f t="shared" si="0"/>
        <v>79829</v>
      </c>
      <c r="E23" s="81">
        <v>6629</v>
      </c>
      <c r="F23" s="128">
        <v>73200</v>
      </c>
      <c r="G23" s="128"/>
      <c r="H23" s="101"/>
      <c r="I23" s="101"/>
      <c r="J23" s="101"/>
      <c r="K23" s="101"/>
      <c r="L23" s="3"/>
      <c r="M23"/>
    </row>
    <row r="24" spans="2:13" ht="12.75">
      <c r="B24" s="58">
        <v>21</v>
      </c>
      <c r="C24" s="59" t="s">
        <v>98</v>
      </c>
      <c r="D24" s="80">
        <f t="shared" si="0"/>
        <v>65744</v>
      </c>
      <c r="E24" s="81">
        <v>5131</v>
      </c>
      <c r="F24" s="128">
        <v>60613</v>
      </c>
      <c r="G24" s="128"/>
      <c r="H24" s="101"/>
      <c r="I24" s="101"/>
      <c r="J24" s="101"/>
      <c r="K24" s="101"/>
      <c r="L24" s="3"/>
      <c r="M24"/>
    </row>
    <row r="25" spans="2:13" ht="12.75">
      <c r="B25" s="58">
        <v>22</v>
      </c>
      <c r="C25" s="59" t="s">
        <v>99</v>
      </c>
      <c r="D25" s="80">
        <f t="shared" si="0"/>
        <v>86137</v>
      </c>
      <c r="E25" s="81">
        <v>10026</v>
      </c>
      <c r="F25" s="128">
        <v>76111</v>
      </c>
      <c r="G25" s="128"/>
      <c r="H25" s="101"/>
      <c r="I25" s="101"/>
      <c r="J25" s="101"/>
      <c r="K25" s="101"/>
      <c r="L25" s="3"/>
      <c r="M25"/>
    </row>
    <row r="26" spans="2:13" ht="12.75">
      <c r="B26" s="58">
        <v>23</v>
      </c>
      <c r="C26" s="69" t="s">
        <v>100</v>
      </c>
      <c r="D26" s="80">
        <f t="shared" si="0"/>
        <v>68706</v>
      </c>
      <c r="E26" s="81">
        <v>401</v>
      </c>
      <c r="F26" s="128">
        <v>68305</v>
      </c>
      <c r="G26" s="128"/>
      <c r="H26" s="101"/>
      <c r="I26" s="101"/>
      <c r="J26" s="101"/>
      <c r="K26" s="101"/>
      <c r="L26" s="3"/>
      <c r="M26"/>
    </row>
    <row r="27" spans="2:13" ht="12.75">
      <c r="B27" s="58">
        <v>24</v>
      </c>
      <c r="C27" s="59" t="s">
        <v>101</v>
      </c>
      <c r="D27" s="80">
        <f t="shared" si="0"/>
        <v>78235</v>
      </c>
      <c r="E27" s="81">
        <v>8107</v>
      </c>
      <c r="F27" s="128">
        <v>70128</v>
      </c>
      <c r="G27" s="128"/>
      <c r="H27" s="101"/>
      <c r="I27" s="101"/>
      <c r="J27" s="101"/>
      <c r="K27" s="101"/>
      <c r="L27" s="3"/>
      <c r="M27"/>
    </row>
    <row r="28" spans="2:13" ht="12.75">
      <c r="B28" s="58">
        <v>25</v>
      </c>
      <c r="C28" s="69" t="s">
        <v>102</v>
      </c>
      <c r="D28" s="80">
        <f t="shared" si="0"/>
        <v>86293</v>
      </c>
      <c r="E28" s="81">
        <v>68</v>
      </c>
      <c r="F28" s="128">
        <v>86225</v>
      </c>
      <c r="G28" s="128"/>
      <c r="H28" s="101"/>
      <c r="I28" s="101"/>
      <c r="J28" s="101"/>
      <c r="K28" s="101"/>
      <c r="L28" s="3"/>
      <c r="M28"/>
    </row>
    <row r="29" spans="2:13" ht="12.75">
      <c r="B29" s="58">
        <v>26</v>
      </c>
      <c r="C29" s="59" t="s">
        <v>103</v>
      </c>
      <c r="D29" s="80">
        <f t="shared" si="0"/>
        <v>82733</v>
      </c>
      <c r="E29" s="81">
        <v>12733</v>
      </c>
      <c r="F29" s="128">
        <v>70000</v>
      </c>
      <c r="G29" s="128"/>
      <c r="H29" s="101"/>
      <c r="I29" s="101"/>
      <c r="J29" s="101"/>
      <c r="K29" s="101"/>
      <c r="L29" s="3"/>
      <c r="M29"/>
    </row>
    <row r="30" spans="2:13" ht="12.75">
      <c r="B30" s="58">
        <v>27</v>
      </c>
      <c r="C30" s="59" t="s">
        <v>104</v>
      </c>
      <c r="D30" s="80">
        <f t="shared" si="0"/>
        <v>72348</v>
      </c>
      <c r="E30" s="81">
        <v>2920</v>
      </c>
      <c r="F30" s="128">
        <v>69428</v>
      </c>
      <c r="G30" s="128"/>
      <c r="H30" s="101"/>
      <c r="I30" s="101"/>
      <c r="J30" s="101"/>
      <c r="K30" s="101"/>
      <c r="L30" s="3"/>
      <c r="M30"/>
    </row>
    <row r="31" spans="2:13" ht="12.75">
      <c r="B31" s="58">
        <v>28</v>
      </c>
      <c r="C31" s="59" t="s">
        <v>105</v>
      </c>
      <c r="D31" s="80">
        <f t="shared" si="0"/>
        <v>60010</v>
      </c>
      <c r="E31" s="48">
        <v>2298</v>
      </c>
      <c r="F31" s="179">
        <v>57712</v>
      </c>
      <c r="G31" s="179">
        <v>62712</v>
      </c>
      <c r="H31" s="101"/>
      <c r="I31" s="101"/>
      <c r="J31" s="101"/>
      <c r="K31" s="101"/>
      <c r="L31" s="3"/>
      <c r="M31"/>
    </row>
    <row r="32" spans="2:13" ht="12.75">
      <c r="B32" s="58">
        <v>29</v>
      </c>
      <c r="C32" s="59" t="s">
        <v>106</v>
      </c>
      <c r="D32" s="80">
        <f t="shared" si="0"/>
        <v>68415</v>
      </c>
      <c r="E32" s="48">
        <v>833</v>
      </c>
      <c r="F32" s="128">
        <v>67582</v>
      </c>
      <c r="G32" s="128"/>
      <c r="H32" s="101"/>
      <c r="I32" s="101"/>
      <c r="J32" s="101"/>
      <c r="K32" s="101"/>
      <c r="L32" s="3"/>
      <c r="M32"/>
    </row>
    <row r="33" spans="2:13" ht="12.75">
      <c r="B33" s="58">
        <v>30</v>
      </c>
      <c r="C33" s="59" t="s">
        <v>107</v>
      </c>
      <c r="D33" s="80">
        <f t="shared" si="0"/>
        <v>88364</v>
      </c>
      <c r="E33" s="48">
        <v>7617</v>
      </c>
      <c r="F33" s="128">
        <v>80747</v>
      </c>
      <c r="G33" s="128"/>
      <c r="H33" s="101"/>
      <c r="I33" s="101"/>
      <c r="J33" s="101"/>
      <c r="K33" s="101"/>
      <c r="L33" s="3"/>
      <c r="M33"/>
    </row>
    <row r="34" spans="2:13" ht="12.75">
      <c r="B34" s="58">
        <v>31</v>
      </c>
      <c r="C34" s="69" t="s">
        <v>108</v>
      </c>
      <c r="D34" s="80">
        <f t="shared" si="0"/>
        <v>84340</v>
      </c>
      <c r="E34" s="48">
        <v>3440</v>
      </c>
      <c r="F34" s="128">
        <v>80900</v>
      </c>
      <c r="G34" s="128"/>
      <c r="H34" s="101"/>
      <c r="I34" s="101"/>
      <c r="J34" s="101"/>
      <c r="K34" s="101"/>
      <c r="L34" s="3"/>
      <c r="M34"/>
    </row>
    <row r="35" spans="2:13" ht="12.75">
      <c r="B35" s="58">
        <v>32</v>
      </c>
      <c r="C35" s="59" t="s">
        <v>109</v>
      </c>
      <c r="D35" s="80">
        <f t="shared" si="0"/>
        <v>59560</v>
      </c>
      <c r="E35" s="48">
        <v>4137</v>
      </c>
      <c r="F35" s="128">
        <v>55423</v>
      </c>
      <c r="G35" s="128"/>
      <c r="H35" s="101"/>
      <c r="I35" s="101"/>
      <c r="J35" s="101"/>
      <c r="K35" s="101"/>
      <c r="L35" s="3"/>
      <c r="M35"/>
    </row>
    <row r="36" spans="2:13" ht="12.75">
      <c r="B36" s="58">
        <v>33</v>
      </c>
      <c r="C36" s="59" t="s">
        <v>110</v>
      </c>
      <c r="D36" s="80">
        <f aca="true" t="shared" si="1" ref="D36:D54">E36+F36</f>
        <v>51847</v>
      </c>
      <c r="E36" s="48">
        <v>3597</v>
      </c>
      <c r="F36" s="128">
        <v>48250</v>
      </c>
      <c r="G36" s="128"/>
      <c r="H36" s="101"/>
      <c r="I36" s="101"/>
      <c r="J36" s="101"/>
      <c r="K36" s="101"/>
      <c r="L36" s="3"/>
      <c r="M36"/>
    </row>
    <row r="37" spans="2:13" ht="12.75">
      <c r="B37" s="58">
        <v>34</v>
      </c>
      <c r="C37" s="59" t="s">
        <v>111</v>
      </c>
      <c r="D37" s="80">
        <f t="shared" si="1"/>
        <v>80947</v>
      </c>
      <c r="E37" s="48">
        <v>8947</v>
      </c>
      <c r="F37" s="128">
        <v>72000</v>
      </c>
      <c r="G37" s="128"/>
      <c r="H37" s="101"/>
      <c r="I37" s="101"/>
      <c r="J37" s="101"/>
      <c r="K37" s="101"/>
      <c r="L37" s="3"/>
      <c r="M37"/>
    </row>
    <row r="38" spans="2:13" ht="12.75">
      <c r="B38" s="58">
        <v>35</v>
      </c>
      <c r="C38" s="59" t="s">
        <v>112</v>
      </c>
      <c r="D38" s="80">
        <f t="shared" si="1"/>
        <v>67741</v>
      </c>
      <c r="E38" s="48">
        <v>7980</v>
      </c>
      <c r="F38" s="128">
        <v>59761</v>
      </c>
      <c r="G38" s="128"/>
      <c r="H38" s="101"/>
      <c r="I38" s="101"/>
      <c r="J38" s="103"/>
      <c r="K38" s="101"/>
      <c r="L38" s="3"/>
      <c r="M38"/>
    </row>
    <row r="39" spans="2:13" ht="12.75">
      <c r="B39" s="58">
        <v>36</v>
      </c>
      <c r="C39" s="59" t="s">
        <v>113</v>
      </c>
      <c r="D39" s="80">
        <f t="shared" si="1"/>
        <v>51017</v>
      </c>
      <c r="E39" s="91">
        <v>7716</v>
      </c>
      <c r="F39" s="128">
        <v>43301</v>
      </c>
      <c r="G39" s="128"/>
      <c r="H39" s="101"/>
      <c r="I39" s="101"/>
      <c r="J39" s="101"/>
      <c r="K39" s="101"/>
      <c r="L39" s="3"/>
      <c r="M39"/>
    </row>
    <row r="40" spans="2:13" ht="12.75">
      <c r="B40" s="58">
        <v>37</v>
      </c>
      <c r="C40" s="59" t="s">
        <v>114</v>
      </c>
      <c r="D40" s="80">
        <f t="shared" si="1"/>
        <v>70881</v>
      </c>
      <c r="E40" s="48">
        <v>5731</v>
      </c>
      <c r="F40" s="128">
        <v>65150</v>
      </c>
      <c r="G40" s="128"/>
      <c r="H40" s="101"/>
      <c r="I40" s="101"/>
      <c r="J40" s="101"/>
      <c r="K40" s="101"/>
      <c r="L40" s="3"/>
      <c r="M40"/>
    </row>
    <row r="41" spans="2:13" ht="12.75">
      <c r="B41" s="58">
        <v>38</v>
      </c>
      <c r="C41" s="59" t="s">
        <v>115</v>
      </c>
      <c r="D41" s="80">
        <f t="shared" si="1"/>
        <v>68186</v>
      </c>
      <c r="E41" s="48">
        <v>1394</v>
      </c>
      <c r="F41" s="128">
        <v>66792</v>
      </c>
      <c r="G41" s="128"/>
      <c r="H41" s="101"/>
      <c r="I41" s="101"/>
      <c r="J41" s="101"/>
      <c r="K41" s="101"/>
      <c r="L41" s="3"/>
      <c r="M41"/>
    </row>
    <row r="42" spans="2:13" ht="12.75">
      <c r="B42" s="58">
        <v>39</v>
      </c>
      <c r="C42" s="59" t="s">
        <v>116</v>
      </c>
      <c r="D42" s="80">
        <f t="shared" si="1"/>
        <v>78276</v>
      </c>
      <c r="E42" s="48">
        <v>1307</v>
      </c>
      <c r="F42" s="128">
        <v>76969</v>
      </c>
      <c r="G42" s="128"/>
      <c r="H42" s="101"/>
      <c r="I42" s="101"/>
      <c r="J42" s="101"/>
      <c r="K42" s="101"/>
      <c r="L42" s="3"/>
      <c r="M42"/>
    </row>
    <row r="43" spans="2:13" ht="12.75">
      <c r="B43" s="58">
        <v>40</v>
      </c>
      <c r="C43" s="59" t="s">
        <v>117</v>
      </c>
      <c r="D43" s="80">
        <f t="shared" si="1"/>
        <v>65421</v>
      </c>
      <c r="E43" s="48">
        <v>2940</v>
      </c>
      <c r="F43" s="128">
        <v>62481</v>
      </c>
      <c r="G43" s="128"/>
      <c r="H43" s="101"/>
      <c r="I43" s="101"/>
      <c r="J43" s="101"/>
      <c r="K43" s="101"/>
      <c r="L43" s="3"/>
      <c r="M43"/>
    </row>
    <row r="44" spans="2:13" ht="12.75">
      <c r="B44" s="58">
        <v>41</v>
      </c>
      <c r="C44" s="59" t="s">
        <v>118</v>
      </c>
      <c r="D44" s="80">
        <f t="shared" si="1"/>
        <v>50000</v>
      </c>
      <c r="E44" s="81">
        <v>0</v>
      </c>
      <c r="F44" s="128">
        <v>50000</v>
      </c>
      <c r="G44" s="128"/>
      <c r="H44" s="101"/>
      <c r="I44" s="101"/>
      <c r="J44" s="101"/>
      <c r="K44" s="101"/>
      <c r="L44" s="3"/>
      <c r="M44" s="3"/>
    </row>
    <row r="45" spans="2:13" ht="12.75">
      <c r="B45" s="58">
        <v>42</v>
      </c>
      <c r="C45" s="59" t="s">
        <v>119</v>
      </c>
      <c r="D45" s="80">
        <f t="shared" si="1"/>
        <v>55140</v>
      </c>
      <c r="E45" s="48">
        <v>2245</v>
      </c>
      <c r="F45" s="128">
        <v>52895</v>
      </c>
      <c r="G45" s="128"/>
      <c r="H45" s="101"/>
      <c r="I45" s="101"/>
      <c r="J45" s="101"/>
      <c r="K45" s="101"/>
      <c r="L45" s="3"/>
      <c r="M45" s="38"/>
    </row>
    <row r="46" spans="2:13" ht="12.75">
      <c r="B46" s="58">
        <v>43</v>
      </c>
      <c r="C46" s="59" t="s">
        <v>120</v>
      </c>
      <c r="D46" s="80">
        <f t="shared" si="1"/>
        <v>80317</v>
      </c>
      <c r="E46" s="48">
        <v>1496</v>
      </c>
      <c r="F46" s="128">
        <v>78821</v>
      </c>
      <c r="G46" s="128"/>
      <c r="H46" s="101"/>
      <c r="I46" s="101"/>
      <c r="J46" s="101"/>
      <c r="K46" s="101"/>
      <c r="L46" s="3"/>
      <c r="M46" s="101"/>
    </row>
    <row r="47" spans="2:13" ht="12.75">
      <c r="B47" s="58">
        <v>44</v>
      </c>
      <c r="C47" s="59" t="s">
        <v>121</v>
      </c>
      <c r="D47" s="80">
        <f t="shared" si="1"/>
        <v>79237</v>
      </c>
      <c r="E47" s="48">
        <v>0</v>
      </c>
      <c r="F47" s="128">
        <v>79237</v>
      </c>
      <c r="G47" s="128"/>
      <c r="H47" s="101"/>
      <c r="I47" s="101"/>
      <c r="J47" s="101"/>
      <c r="K47" s="101"/>
      <c r="L47" s="3"/>
      <c r="M47" s="38"/>
    </row>
    <row r="48" spans="2:13" ht="12.75">
      <c r="B48" s="58">
        <v>45</v>
      </c>
      <c r="C48" s="59" t="s">
        <v>137</v>
      </c>
      <c r="D48" s="80">
        <f t="shared" si="1"/>
        <v>458924</v>
      </c>
      <c r="E48" s="48">
        <v>39176</v>
      </c>
      <c r="F48" s="179">
        <v>419748</v>
      </c>
      <c r="G48" s="179">
        <v>418748</v>
      </c>
      <c r="H48" s="101"/>
      <c r="I48" s="101"/>
      <c r="J48" s="101"/>
      <c r="K48" s="101"/>
      <c r="L48" s="3"/>
      <c r="M48" s="3"/>
    </row>
    <row r="49" spans="2:13" ht="12.75">
      <c r="B49" s="58">
        <v>46</v>
      </c>
      <c r="C49" s="59" t="s">
        <v>122</v>
      </c>
      <c r="D49" s="80">
        <f t="shared" si="1"/>
        <v>88967</v>
      </c>
      <c r="E49" s="48">
        <v>4979</v>
      </c>
      <c r="F49" s="128">
        <v>83988</v>
      </c>
      <c r="G49" s="128"/>
      <c r="H49" s="101"/>
      <c r="I49" s="101"/>
      <c r="J49" s="101"/>
      <c r="K49" s="101"/>
      <c r="L49" s="3"/>
      <c r="M49"/>
    </row>
    <row r="50" spans="2:13" ht="12.75">
      <c r="B50" s="58">
        <v>47</v>
      </c>
      <c r="C50" s="59" t="s">
        <v>123</v>
      </c>
      <c r="D50" s="80">
        <f t="shared" si="1"/>
        <v>83668</v>
      </c>
      <c r="E50" s="48">
        <v>10729</v>
      </c>
      <c r="F50" s="128">
        <v>72939</v>
      </c>
      <c r="G50" s="128"/>
      <c r="H50" s="101"/>
      <c r="I50" s="101"/>
      <c r="J50" s="101"/>
      <c r="K50" s="101"/>
      <c r="L50" s="3"/>
      <c r="M50"/>
    </row>
    <row r="51" spans="2:13" ht="12.75">
      <c r="B51" s="58">
        <v>48</v>
      </c>
      <c r="C51" s="59" t="s">
        <v>124</v>
      </c>
      <c r="D51" s="80">
        <f t="shared" si="1"/>
        <v>67813</v>
      </c>
      <c r="E51" s="48">
        <v>5323</v>
      </c>
      <c r="F51" s="128">
        <v>62490</v>
      </c>
      <c r="G51" s="128"/>
      <c r="H51" s="101"/>
      <c r="I51" s="101"/>
      <c r="J51" s="101"/>
      <c r="K51" s="101"/>
      <c r="L51" s="3"/>
      <c r="M51"/>
    </row>
    <row r="52" spans="2:13" ht="12.75">
      <c r="B52" s="58">
        <v>49</v>
      </c>
      <c r="C52" s="59" t="s">
        <v>138</v>
      </c>
      <c r="D52" s="80">
        <f t="shared" si="1"/>
        <v>73950</v>
      </c>
      <c r="E52" s="91">
        <v>1200</v>
      </c>
      <c r="F52" s="128">
        <v>72750</v>
      </c>
      <c r="G52" s="128"/>
      <c r="H52" s="101"/>
      <c r="I52" s="101"/>
      <c r="J52" s="101"/>
      <c r="K52" s="101"/>
      <c r="L52" s="3"/>
      <c r="M52"/>
    </row>
    <row r="53" spans="2:13" ht="12.75">
      <c r="B53" s="58">
        <v>50</v>
      </c>
      <c r="C53" s="59" t="s">
        <v>139</v>
      </c>
      <c r="D53" s="80">
        <f t="shared" si="1"/>
        <v>85120</v>
      </c>
      <c r="E53" s="48">
        <v>15120</v>
      </c>
      <c r="F53" s="128">
        <v>70000</v>
      </c>
      <c r="G53" s="128"/>
      <c r="H53" s="101"/>
      <c r="I53" s="101"/>
      <c r="J53" s="101"/>
      <c r="K53" s="101"/>
      <c r="L53" s="3"/>
      <c r="M53"/>
    </row>
    <row r="54" spans="2:13" ht="12.75">
      <c r="B54" s="58">
        <v>51</v>
      </c>
      <c r="C54" s="59" t="s">
        <v>125</v>
      </c>
      <c r="D54" s="80">
        <f t="shared" si="1"/>
        <v>60265</v>
      </c>
      <c r="E54" s="48">
        <v>3065</v>
      </c>
      <c r="F54" s="128">
        <v>57200</v>
      </c>
      <c r="G54" s="128"/>
      <c r="H54" s="101"/>
      <c r="I54" s="101"/>
      <c r="J54" s="101"/>
      <c r="K54" s="101"/>
      <c r="L54" s="3"/>
      <c r="M54"/>
    </row>
    <row r="55" spans="2:13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4030112</v>
      </c>
      <c r="E55" s="60">
        <f>E4+E5+E6+E7+E8+E9+E10+E11+E12+E13+E14+E15+E16+E17+E18+E19+E20+E21+E22+E23+E24+E25+E26+E27+E28+E29+E30+E31+E32+E33+E34+E35+E36+E37+E38+E39+E40+E41+E42+E43+E44+E45+E46+E47+E48+E49+E50+E51+E52+E53+E54</f>
        <v>234784</v>
      </c>
      <c r="F55" s="130">
        <f>F4+F5+F6+F7+F8+F9+F10+F11+F12+F13+F14+F15+F16+F17+F18+F19+F20+F21+F22+F23+F24+F25+F26+F27+F28+F29+F30+F31+F32+F33+F34+F35+F36+F37+F38+F39+F40+F41+F42+F43+F44+F45+F46+F47+F48+F49+F50+F51+F52+F53+F54</f>
        <v>3795328</v>
      </c>
      <c r="G55" s="130"/>
      <c r="H55" s="104"/>
      <c r="I55" s="104"/>
      <c r="J55" s="104"/>
      <c r="K55" s="104"/>
      <c r="L55" s="3"/>
      <c r="M55" s="81"/>
    </row>
    <row r="56" spans="6:12" ht="12.75">
      <c r="F56" s="217"/>
      <c r="G56" s="217"/>
      <c r="H56" s="93"/>
      <c r="I56" s="93"/>
      <c r="J56" s="93"/>
      <c r="K56" s="101"/>
      <c r="L56" s="3"/>
    </row>
    <row r="57" spans="6:12" ht="12.75">
      <c r="F57" s="217"/>
      <c r="G57" s="217"/>
      <c r="H57" s="3"/>
      <c r="I57" s="3"/>
      <c r="J57" s="3"/>
      <c r="K57" s="38"/>
      <c r="L57" s="3"/>
    </row>
    <row r="58" spans="6:12" ht="12.75">
      <c r="F58" s="3"/>
      <c r="G58" s="3"/>
      <c r="H58" s="3"/>
      <c r="I58" s="3"/>
      <c r="J58" s="3"/>
      <c r="K58" s="38"/>
      <c r="L58" s="3"/>
    </row>
    <row r="59" spans="6:12" ht="12.75">
      <c r="F59" s="3"/>
      <c r="G59" s="3"/>
      <c r="H59" s="3"/>
      <c r="I59" s="3"/>
      <c r="J59" s="3"/>
      <c r="K59" s="38"/>
      <c r="L59" s="3"/>
    </row>
    <row r="60" spans="6:12" ht="12.75">
      <c r="F60" s="3"/>
      <c r="G60" s="3"/>
      <c r="H60" s="3"/>
      <c r="I60" s="3"/>
      <c r="J60" s="3"/>
      <c r="K60" s="38"/>
      <c r="L60" s="3"/>
    </row>
    <row r="61" spans="6:12" ht="12.75">
      <c r="F61" s="3"/>
      <c r="G61" s="3"/>
      <c r="H61" s="3"/>
      <c r="I61" s="3"/>
      <c r="J61" s="3"/>
      <c r="K61" s="38"/>
      <c r="L61" s="3"/>
    </row>
    <row r="62" ht="12.75">
      <c r="F62" s="3"/>
    </row>
    <row r="63" ht="12.75">
      <c r="F63" s="3"/>
    </row>
    <row r="64" ht="12.75">
      <c r="F64" s="3"/>
    </row>
    <row r="65" ht="12.75">
      <c r="F65" s="3"/>
    </row>
    <row r="66" ht="12.75">
      <c r="F66" s="3"/>
    </row>
    <row r="67" ht="12.75">
      <c r="F67" s="3"/>
    </row>
    <row r="68" ht="12.75">
      <c r="F68" s="3"/>
    </row>
    <row r="69" ht="12.75">
      <c r="F69" s="3"/>
    </row>
    <row r="70" ht="12.75">
      <c r="F70" s="3"/>
    </row>
    <row r="71" ht="12.75">
      <c r="F71" s="3"/>
    </row>
    <row r="72" ht="12.75">
      <c r="F72" s="3"/>
    </row>
    <row r="73" ht="12.75">
      <c r="F73" s="3"/>
    </row>
    <row r="74" ht="12.75">
      <c r="F74" s="3"/>
    </row>
    <row r="75" ht="12.75">
      <c r="F75" s="3"/>
    </row>
    <row r="76" ht="12.75">
      <c r="F76" s="3"/>
    </row>
    <row r="77" ht="12.75">
      <c r="F77" s="3"/>
    </row>
    <row r="78" ht="12.75">
      <c r="F78" s="3"/>
    </row>
    <row r="79" ht="12.75">
      <c r="F79" s="3"/>
    </row>
    <row r="80" ht="12.75">
      <c r="F80" s="3"/>
    </row>
    <row r="81" ht="12.75">
      <c r="F81" s="3"/>
    </row>
    <row r="82" ht="12.75">
      <c r="F82" s="3"/>
    </row>
    <row r="83" ht="12.75">
      <c r="F83" s="3"/>
    </row>
    <row r="84" ht="12.75">
      <c r="F84" s="3"/>
    </row>
    <row r="85" ht="12.75">
      <c r="F85" s="3"/>
    </row>
    <row r="86" ht="12.75">
      <c r="F86" s="3"/>
    </row>
    <row r="87" ht="12.75">
      <c r="F87" s="3"/>
    </row>
    <row r="88" ht="12.75">
      <c r="F88" s="3"/>
    </row>
    <row r="89" ht="12.75">
      <c r="F89" s="3"/>
    </row>
    <row r="90" ht="12.75">
      <c r="F90" s="3"/>
    </row>
    <row r="91" ht="12.75">
      <c r="F91" s="3"/>
    </row>
    <row r="92" ht="12.75">
      <c r="F92" s="3"/>
    </row>
    <row r="93" ht="12.75">
      <c r="F93" s="3"/>
    </row>
    <row r="94" ht="12.75">
      <c r="F94" s="3"/>
    </row>
    <row r="95" ht="12.75">
      <c r="F95" s="3"/>
    </row>
    <row r="96" ht="12.75">
      <c r="F96" s="3"/>
    </row>
    <row r="97" ht="12.75">
      <c r="F97" s="3"/>
    </row>
    <row r="98" ht="12.75">
      <c r="F98" s="3"/>
    </row>
    <row r="99" ht="12.75">
      <c r="F99" s="3"/>
    </row>
    <row r="100" ht="12.75">
      <c r="F100" s="3"/>
    </row>
    <row r="101" ht="12.75">
      <c r="F101" s="3"/>
    </row>
    <row r="102" ht="12.75">
      <c r="F102" s="3"/>
    </row>
    <row r="103" ht="12.75">
      <c r="F103" s="3"/>
    </row>
    <row r="104" ht="12.75">
      <c r="F104" s="3"/>
    </row>
    <row r="105" ht="12.75">
      <c r="F105" s="3"/>
    </row>
    <row r="106" ht="12.75">
      <c r="F106" s="3"/>
    </row>
    <row r="107" ht="12.75">
      <c r="F107" s="3"/>
    </row>
    <row r="108" ht="12.75">
      <c r="F108" s="3"/>
    </row>
    <row r="109" ht="12.75">
      <c r="F109" s="3"/>
    </row>
    <row r="110" ht="12.75">
      <c r="F110" s="3"/>
    </row>
    <row r="111" ht="12.75">
      <c r="F111" s="3"/>
    </row>
    <row r="112" ht="12.75">
      <c r="F112" s="3"/>
    </row>
    <row r="113" ht="12.75">
      <c r="F113" s="3"/>
    </row>
    <row r="114" ht="12.75">
      <c r="F114" s="3"/>
    </row>
    <row r="115" ht="12.75">
      <c r="F115" s="3"/>
    </row>
  </sheetData>
  <sheetProtection/>
  <printOptions/>
  <pageMargins left="1.22" right="0.22" top="0.393700787401575" bottom="0.23" header="0.511811023622047" footer="0.31"/>
  <pageSetup horizontalDpi="600" verticalDpi="600" orientation="portrait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6">
      <pane xSplit="3" topLeftCell="BC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8.5742187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354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3835579</v>
      </c>
      <c r="C13" s="33"/>
      <c r="D13" s="34"/>
      <c r="E13" s="50">
        <f aca="true" t="shared" si="0" ref="E13:AJ13">E14+E29</f>
        <v>65739</v>
      </c>
      <c r="F13" s="50">
        <f t="shared" si="0"/>
        <v>70398</v>
      </c>
      <c r="G13" s="50">
        <f t="shared" si="0"/>
        <v>65425</v>
      </c>
      <c r="H13" s="50">
        <f t="shared" si="0"/>
        <v>141142</v>
      </c>
      <c r="I13" s="50">
        <f t="shared" si="0"/>
        <v>68795</v>
      </c>
      <c r="J13" s="50">
        <f t="shared" si="0"/>
        <v>65500</v>
      </c>
      <c r="K13" s="50">
        <f t="shared" si="0"/>
        <v>61000</v>
      </c>
      <c r="L13" s="50">
        <f t="shared" si="0"/>
        <v>64580</v>
      </c>
      <c r="M13" s="50">
        <f t="shared" si="0"/>
        <v>78499</v>
      </c>
      <c r="N13" s="50">
        <f t="shared" si="0"/>
        <v>61815</v>
      </c>
      <c r="O13" s="50">
        <f t="shared" si="0"/>
        <v>76350</v>
      </c>
      <c r="P13" s="50">
        <f t="shared" si="0"/>
        <v>62700</v>
      </c>
      <c r="Q13" s="50">
        <f t="shared" si="0"/>
        <v>116302</v>
      </c>
      <c r="R13" s="50">
        <f t="shared" si="0"/>
        <v>104430</v>
      </c>
      <c r="S13" s="50">
        <f t="shared" si="0"/>
        <v>58059</v>
      </c>
      <c r="T13" s="50">
        <f t="shared" si="0"/>
        <v>76340</v>
      </c>
      <c r="U13" s="50">
        <f t="shared" si="0"/>
        <v>158673</v>
      </c>
      <c r="V13" s="50">
        <f t="shared" si="0"/>
        <v>122231</v>
      </c>
      <c r="W13" s="50">
        <f t="shared" si="0"/>
        <v>60000</v>
      </c>
      <c r="X13" s="50">
        <f t="shared" si="0"/>
        <v>76600</v>
      </c>
      <c r="Y13" s="50">
        <f t="shared" si="0"/>
        <v>63427</v>
      </c>
      <c r="Z13" s="50">
        <f t="shared" si="0"/>
        <v>77012</v>
      </c>
      <c r="AA13" s="50">
        <f t="shared" si="0"/>
        <v>69350</v>
      </c>
      <c r="AB13" s="50">
        <f t="shared" si="0"/>
        <v>77372</v>
      </c>
      <c r="AC13" s="50">
        <f t="shared" si="0"/>
        <v>86836</v>
      </c>
      <c r="AD13" s="50">
        <f t="shared" si="0"/>
        <v>81500</v>
      </c>
      <c r="AE13" s="50">
        <f t="shared" si="0"/>
        <v>61766</v>
      </c>
      <c r="AF13" s="50">
        <f t="shared" si="0"/>
        <v>62194</v>
      </c>
      <c r="AG13" s="50">
        <f t="shared" si="0"/>
        <v>67461</v>
      </c>
      <c r="AH13" s="50">
        <f t="shared" si="0"/>
        <v>86178</v>
      </c>
      <c r="AI13" s="50">
        <f t="shared" si="0"/>
        <v>80000</v>
      </c>
      <c r="AJ13" s="50">
        <f t="shared" si="0"/>
        <v>55572</v>
      </c>
      <c r="AK13" s="50">
        <f aca="true" t="shared" si="1" ref="AK13:BC13">AK14+AK29</f>
        <v>115000</v>
      </c>
      <c r="AL13" s="50">
        <f t="shared" si="1"/>
        <v>63110</v>
      </c>
      <c r="AM13" s="202">
        <f t="shared" si="1"/>
        <v>64244</v>
      </c>
      <c r="AN13" s="50">
        <f t="shared" si="1"/>
        <v>101744</v>
      </c>
      <c r="AO13" s="50">
        <f t="shared" si="1"/>
        <v>66743</v>
      </c>
      <c r="AP13" s="50">
        <f t="shared" si="1"/>
        <v>65394</v>
      </c>
      <c r="AQ13" s="50">
        <f t="shared" si="1"/>
        <v>77242</v>
      </c>
      <c r="AR13" s="50">
        <f t="shared" si="1"/>
        <v>62756</v>
      </c>
      <c r="AS13" s="50">
        <f t="shared" si="1"/>
        <v>120067</v>
      </c>
      <c r="AT13" s="50">
        <f t="shared" si="1"/>
        <v>54863</v>
      </c>
      <c r="AU13" s="50">
        <f t="shared" si="1"/>
        <v>76347</v>
      </c>
      <c r="AV13" s="50">
        <f t="shared" si="1"/>
        <v>0</v>
      </c>
      <c r="AW13" s="50">
        <f t="shared" si="1"/>
        <v>444823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2956137</v>
      </c>
      <c r="C14" s="33"/>
      <c r="D14" s="34"/>
      <c r="E14" s="203">
        <f aca="true" t="shared" si="2" ref="E14:AJ14">E15+E16+E17+E18+E19+E20+E21+E22+E24+E25+E26+E27+E28</f>
        <v>51224</v>
      </c>
      <c r="F14" s="203">
        <f t="shared" si="2"/>
        <v>54808</v>
      </c>
      <c r="G14" s="203">
        <f t="shared" si="2"/>
        <v>50972</v>
      </c>
      <c r="H14" s="203">
        <f t="shared" si="2"/>
        <v>111250</v>
      </c>
      <c r="I14" s="203">
        <f t="shared" si="2"/>
        <v>53960</v>
      </c>
      <c r="J14" s="203">
        <f t="shared" si="2"/>
        <v>50700</v>
      </c>
      <c r="K14" s="203">
        <f t="shared" si="2"/>
        <v>48321</v>
      </c>
      <c r="L14" s="203">
        <f t="shared" si="2"/>
        <v>48868</v>
      </c>
      <c r="M14" s="203">
        <f t="shared" si="2"/>
        <v>61499</v>
      </c>
      <c r="N14" s="203">
        <f t="shared" si="2"/>
        <v>48200</v>
      </c>
      <c r="O14" s="203">
        <f t="shared" si="2"/>
        <v>60039</v>
      </c>
      <c r="P14" s="203">
        <f t="shared" si="2"/>
        <v>49178</v>
      </c>
      <c r="Q14" s="203">
        <f t="shared" si="2"/>
        <v>66402</v>
      </c>
      <c r="R14" s="203">
        <f t="shared" si="2"/>
        <v>80174</v>
      </c>
      <c r="S14" s="203">
        <f t="shared" si="2"/>
        <v>44596</v>
      </c>
      <c r="T14" s="203">
        <f t="shared" si="2"/>
        <v>59240</v>
      </c>
      <c r="U14" s="203">
        <f t="shared" si="2"/>
        <v>123571</v>
      </c>
      <c r="V14" s="203">
        <f t="shared" si="2"/>
        <v>96552</v>
      </c>
      <c r="W14" s="203">
        <f t="shared" si="2"/>
        <v>47500</v>
      </c>
      <c r="X14" s="203">
        <f t="shared" si="2"/>
        <v>60018</v>
      </c>
      <c r="Y14" s="203">
        <f t="shared" si="2"/>
        <v>48677</v>
      </c>
      <c r="Z14" s="203">
        <f t="shared" si="2"/>
        <v>58430</v>
      </c>
      <c r="AA14" s="203">
        <f t="shared" si="2"/>
        <v>55000</v>
      </c>
      <c r="AB14" s="203">
        <f t="shared" si="2"/>
        <v>60377</v>
      </c>
      <c r="AC14" s="203">
        <f t="shared" si="2"/>
        <v>68096</v>
      </c>
      <c r="AD14" s="203">
        <f t="shared" si="2"/>
        <v>63400</v>
      </c>
      <c r="AE14" s="203">
        <f t="shared" si="2"/>
        <v>47114</v>
      </c>
      <c r="AF14" s="203">
        <f t="shared" si="2"/>
        <v>48734</v>
      </c>
      <c r="AG14" s="203">
        <f t="shared" si="2"/>
        <v>52692</v>
      </c>
      <c r="AH14" s="203">
        <f t="shared" si="2"/>
        <v>67143</v>
      </c>
      <c r="AI14" s="203">
        <f t="shared" si="2"/>
        <v>62697</v>
      </c>
      <c r="AJ14" s="203">
        <f t="shared" si="2"/>
        <v>43152</v>
      </c>
      <c r="AK14" s="203">
        <f aca="true" t="shared" si="3" ref="AK14:BC14">AK15+AK16+AK17+AK18+AK19+AK20+AK21+AK22+AK24+AK25+AK26+AK27+AK28</f>
        <v>87500</v>
      </c>
      <c r="AL14" s="203">
        <f t="shared" si="3"/>
        <v>47630</v>
      </c>
      <c r="AM14" s="204">
        <f t="shared" si="3"/>
        <v>49962</v>
      </c>
      <c r="AN14" s="203">
        <f t="shared" si="3"/>
        <v>78253</v>
      </c>
      <c r="AO14" s="203">
        <f t="shared" si="3"/>
        <v>51371</v>
      </c>
      <c r="AP14" s="203">
        <f t="shared" si="3"/>
        <v>50883</v>
      </c>
      <c r="AQ14" s="203">
        <f t="shared" si="3"/>
        <v>60185</v>
      </c>
      <c r="AR14" s="203">
        <f t="shared" si="3"/>
        <v>48756</v>
      </c>
      <c r="AS14" s="203">
        <f t="shared" si="3"/>
        <v>94267</v>
      </c>
      <c r="AT14" s="203">
        <f t="shared" si="3"/>
        <v>42888</v>
      </c>
      <c r="AU14" s="203">
        <f t="shared" si="3"/>
        <v>59850</v>
      </c>
      <c r="AV14" s="203">
        <f t="shared" si="3"/>
        <v>0</v>
      </c>
      <c r="AW14" s="203">
        <f t="shared" si="3"/>
        <v>342008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2426946</v>
      </c>
      <c r="C15" s="38"/>
      <c r="D15" s="39"/>
      <c r="E15" s="48">
        <v>40064</v>
      </c>
      <c r="F15" s="48">
        <v>41458</v>
      </c>
      <c r="G15" s="48">
        <v>50972</v>
      </c>
      <c r="H15" s="48">
        <v>86956</v>
      </c>
      <c r="I15" s="48">
        <v>42175</v>
      </c>
      <c r="J15" s="48">
        <v>32739</v>
      </c>
      <c r="K15" s="48">
        <v>44191</v>
      </c>
      <c r="L15" s="48">
        <v>35368</v>
      </c>
      <c r="M15" s="48">
        <v>54199</v>
      </c>
      <c r="N15" s="48">
        <v>48200</v>
      </c>
      <c r="O15" s="48">
        <v>59306</v>
      </c>
      <c r="P15" s="48">
        <v>38298</v>
      </c>
      <c r="Q15" s="48">
        <v>64402</v>
      </c>
      <c r="R15" s="48">
        <v>78574</v>
      </c>
      <c r="S15" s="48">
        <v>31522</v>
      </c>
      <c r="T15" s="91">
        <v>44690</v>
      </c>
      <c r="U15" s="48">
        <v>93444</v>
      </c>
      <c r="V15" s="48">
        <v>74641</v>
      </c>
      <c r="W15" s="48">
        <v>37681</v>
      </c>
      <c r="X15" s="48">
        <v>56416</v>
      </c>
      <c r="Y15" s="48">
        <v>36227</v>
      </c>
      <c r="Z15" s="48">
        <v>43575</v>
      </c>
      <c r="AA15" s="48">
        <v>55000</v>
      </c>
      <c r="AB15" s="48">
        <v>47489</v>
      </c>
      <c r="AC15" s="48">
        <v>64527</v>
      </c>
      <c r="AD15" s="48">
        <v>45500</v>
      </c>
      <c r="AE15" s="48">
        <v>35733</v>
      </c>
      <c r="AF15" s="48">
        <v>47017</v>
      </c>
      <c r="AG15" s="91">
        <v>40360</v>
      </c>
      <c r="AH15" s="48">
        <v>49163</v>
      </c>
      <c r="AI15" s="48">
        <v>61483</v>
      </c>
      <c r="AJ15" s="48">
        <v>33652</v>
      </c>
      <c r="AK15" s="48">
        <v>64560</v>
      </c>
      <c r="AL15" s="48">
        <v>47130</v>
      </c>
      <c r="AM15" s="78">
        <v>39372</v>
      </c>
      <c r="AN15" s="48">
        <v>72741</v>
      </c>
      <c r="AO15" s="48">
        <v>48958</v>
      </c>
      <c r="AP15" s="48">
        <v>45294</v>
      </c>
      <c r="AQ15" s="48">
        <v>41967</v>
      </c>
      <c r="AR15" s="91">
        <v>48050</v>
      </c>
      <c r="AS15" s="91">
        <v>91195</v>
      </c>
      <c r="AT15" s="48">
        <v>42888</v>
      </c>
      <c r="AU15" s="48">
        <v>45761</v>
      </c>
      <c r="AV15" s="48"/>
      <c r="AW15" s="91">
        <v>224008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76361</v>
      </c>
      <c r="C17" s="38"/>
      <c r="D17" s="39"/>
      <c r="E17" s="48">
        <v>2050</v>
      </c>
      <c r="F17" s="48">
        <v>2450</v>
      </c>
      <c r="G17" s="48"/>
      <c r="H17" s="48">
        <v>4320</v>
      </c>
      <c r="I17" s="48">
        <v>2400</v>
      </c>
      <c r="J17" s="48">
        <v>2700</v>
      </c>
      <c r="K17" s="48"/>
      <c r="L17" s="48">
        <v>1500</v>
      </c>
      <c r="M17" s="48"/>
      <c r="N17" s="48"/>
      <c r="O17" s="48"/>
      <c r="P17" s="48">
        <v>1859</v>
      </c>
      <c r="Q17" s="48"/>
      <c r="R17" s="48"/>
      <c r="S17" s="48">
        <v>2016</v>
      </c>
      <c r="T17" s="48">
        <v>2500</v>
      </c>
      <c r="U17" s="48">
        <v>5402</v>
      </c>
      <c r="V17" s="48">
        <v>4320</v>
      </c>
      <c r="W17" s="48">
        <v>2016</v>
      </c>
      <c r="X17" s="48"/>
      <c r="Y17" s="48">
        <v>3000</v>
      </c>
      <c r="Z17" s="48">
        <v>2400</v>
      </c>
      <c r="AA17" s="48"/>
      <c r="AB17" s="48">
        <v>1800</v>
      </c>
      <c r="AC17" s="48"/>
      <c r="AD17" s="48">
        <v>2300</v>
      </c>
      <c r="AE17" s="48">
        <v>2016</v>
      </c>
      <c r="AF17" s="48"/>
      <c r="AG17" s="48">
        <v>2016</v>
      </c>
      <c r="AH17" s="48">
        <v>2856</v>
      </c>
      <c r="AI17" s="48"/>
      <c r="AJ17" s="48">
        <v>1600</v>
      </c>
      <c r="AK17" s="48">
        <v>3800</v>
      </c>
      <c r="AL17" s="48"/>
      <c r="AM17" s="78">
        <v>1500</v>
      </c>
      <c r="AN17" s="48"/>
      <c r="AO17" s="48"/>
      <c r="AP17" s="48"/>
      <c r="AQ17" s="48">
        <v>2112</v>
      </c>
      <c r="AR17" s="91"/>
      <c r="AS17" s="48"/>
      <c r="AT17" s="48"/>
      <c r="AU17" s="48">
        <v>2428</v>
      </c>
      <c r="AV17" s="48"/>
      <c r="AW17" s="48">
        <v>15000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292738</v>
      </c>
      <c r="C18" s="38"/>
      <c r="D18" s="39"/>
      <c r="E18" s="48">
        <v>7500</v>
      </c>
      <c r="F18" s="48">
        <v>8740</v>
      </c>
      <c r="G18" s="48"/>
      <c r="H18" s="48">
        <v>17320</v>
      </c>
      <c r="I18" s="48">
        <v>8670</v>
      </c>
      <c r="J18" s="48">
        <v>12000</v>
      </c>
      <c r="K18" s="48"/>
      <c r="L18" s="48">
        <v>7000</v>
      </c>
      <c r="M18" s="48"/>
      <c r="N18" s="48"/>
      <c r="O18" s="48"/>
      <c r="P18" s="48">
        <v>7894</v>
      </c>
      <c r="Q18" s="48"/>
      <c r="R18" s="48"/>
      <c r="S18" s="48">
        <v>7198</v>
      </c>
      <c r="T18" s="48">
        <v>10500</v>
      </c>
      <c r="U18" s="48">
        <v>20051</v>
      </c>
      <c r="V18" s="48">
        <v>14151</v>
      </c>
      <c r="W18" s="48">
        <v>7335</v>
      </c>
      <c r="X18" s="48"/>
      <c r="Y18" s="48">
        <v>8300</v>
      </c>
      <c r="Z18" s="48">
        <v>10400</v>
      </c>
      <c r="AA18" s="48"/>
      <c r="AB18" s="48">
        <v>7200</v>
      </c>
      <c r="AC18" s="48"/>
      <c r="AD18" s="48">
        <v>9700</v>
      </c>
      <c r="AE18" s="48">
        <v>8519</v>
      </c>
      <c r="AF18" s="48"/>
      <c r="AG18" s="48">
        <v>9121</v>
      </c>
      <c r="AH18" s="48">
        <v>11900</v>
      </c>
      <c r="AI18" s="48"/>
      <c r="AJ18" s="48">
        <v>6400</v>
      </c>
      <c r="AK18" s="48">
        <v>16844</v>
      </c>
      <c r="AL18" s="48"/>
      <c r="AM18" s="78">
        <v>8000</v>
      </c>
      <c r="AN18" s="48"/>
      <c r="AO18" s="48"/>
      <c r="AP18" s="48"/>
      <c r="AQ18" s="48">
        <v>13969</v>
      </c>
      <c r="AR18" s="91"/>
      <c r="AS18" s="48"/>
      <c r="AT18" s="48"/>
      <c r="AU18" s="48">
        <v>9026</v>
      </c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94565</v>
      </c>
      <c r="C19" s="38"/>
      <c r="D19" s="39"/>
      <c r="E19" s="48">
        <v>1000</v>
      </c>
      <c r="F19" s="48">
        <v>1060</v>
      </c>
      <c r="G19" s="48"/>
      <c r="H19" s="48">
        <v>1021</v>
      </c>
      <c r="I19" s="48">
        <v>200</v>
      </c>
      <c r="J19" s="48">
        <v>2901</v>
      </c>
      <c r="K19" s="48">
        <v>4000</v>
      </c>
      <c r="L19" s="48">
        <v>4500</v>
      </c>
      <c r="M19" s="48">
        <v>7200</v>
      </c>
      <c r="N19" s="48"/>
      <c r="O19" s="48">
        <v>707</v>
      </c>
      <c r="P19" s="48">
        <v>865</v>
      </c>
      <c r="Q19" s="48"/>
      <c r="R19" s="48">
        <v>1600</v>
      </c>
      <c r="S19" s="48">
        <v>3500</v>
      </c>
      <c r="T19" s="48">
        <v>550</v>
      </c>
      <c r="U19" s="48">
        <v>1900</v>
      </c>
      <c r="V19" s="48"/>
      <c r="W19" s="48"/>
      <c r="X19" s="48">
        <v>1388</v>
      </c>
      <c r="Y19" s="48">
        <v>822</v>
      </c>
      <c r="Z19" s="48">
        <v>1353</v>
      </c>
      <c r="AA19" s="48"/>
      <c r="AB19" s="48">
        <v>1160</v>
      </c>
      <c r="AC19" s="48">
        <v>3400</v>
      </c>
      <c r="AD19" s="48">
        <v>5200</v>
      </c>
      <c r="AE19" s="48">
        <v>358</v>
      </c>
      <c r="AF19" s="48">
        <v>1310</v>
      </c>
      <c r="AG19" s="48">
        <v>492</v>
      </c>
      <c r="AH19" s="48">
        <v>2644</v>
      </c>
      <c r="AI19" s="48">
        <v>1050</v>
      </c>
      <c r="AJ19" s="48">
        <v>900</v>
      </c>
      <c r="AK19" s="48"/>
      <c r="AL19" s="48">
        <v>500</v>
      </c>
      <c r="AM19" s="78">
        <v>600</v>
      </c>
      <c r="AN19" s="48">
        <v>632</v>
      </c>
      <c r="AO19" s="48">
        <v>1325</v>
      </c>
      <c r="AP19" s="48">
        <v>3796</v>
      </c>
      <c r="AQ19" s="48">
        <v>1125</v>
      </c>
      <c r="AR19" s="91">
        <v>706</v>
      </c>
      <c r="AS19" s="48">
        <v>3000</v>
      </c>
      <c r="AT19" s="48"/>
      <c r="AU19" s="48">
        <v>1800</v>
      </c>
      <c r="AV19" s="48"/>
      <c r="AW19" s="48">
        <v>30000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22510</v>
      </c>
      <c r="C20" s="89"/>
      <c r="D20" s="90"/>
      <c r="E20" s="91">
        <v>480</v>
      </c>
      <c r="F20" s="91">
        <v>900</v>
      </c>
      <c r="G20" s="91"/>
      <c r="H20" s="91">
        <v>1374</v>
      </c>
      <c r="I20" s="91">
        <v>450</v>
      </c>
      <c r="J20" s="91">
        <v>360</v>
      </c>
      <c r="K20" s="91"/>
      <c r="L20" s="91">
        <v>500</v>
      </c>
      <c r="M20" s="91"/>
      <c r="N20" s="91"/>
      <c r="O20" s="91"/>
      <c r="P20" s="91">
        <v>242</v>
      </c>
      <c r="Q20" s="91"/>
      <c r="R20" s="91"/>
      <c r="S20" s="91">
        <v>360</v>
      </c>
      <c r="T20" s="91">
        <v>500</v>
      </c>
      <c r="U20" s="130">
        <v>1853</v>
      </c>
      <c r="V20" s="91">
        <v>2186</v>
      </c>
      <c r="W20" s="91">
        <v>468</v>
      </c>
      <c r="X20" s="91">
        <v>380</v>
      </c>
      <c r="Y20" s="91">
        <v>198</v>
      </c>
      <c r="Z20" s="91">
        <v>572</v>
      </c>
      <c r="AA20" s="91"/>
      <c r="AB20" s="91">
        <v>880</v>
      </c>
      <c r="AC20" s="91"/>
      <c r="AD20" s="91">
        <v>700</v>
      </c>
      <c r="AE20" s="91">
        <v>468</v>
      </c>
      <c r="AF20" s="91">
        <v>407</v>
      </c>
      <c r="AG20" s="91">
        <v>703</v>
      </c>
      <c r="AH20" s="91">
        <v>450</v>
      </c>
      <c r="AI20" s="91"/>
      <c r="AJ20" s="91">
        <v>600</v>
      </c>
      <c r="AK20" s="91">
        <v>1296</v>
      </c>
      <c r="AL20" s="91"/>
      <c r="AM20" s="92">
        <v>360</v>
      </c>
      <c r="AN20" s="91"/>
      <c r="AO20" s="91">
        <v>888</v>
      </c>
      <c r="AP20" s="91">
        <v>188</v>
      </c>
      <c r="AQ20" s="91">
        <v>912</v>
      </c>
      <c r="AR20" s="91"/>
      <c r="AS20" s="91"/>
      <c r="AT20" s="91"/>
      <c r="AU20" s="91">
        <v>835</v>
      </c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23205</v>
      </c>
      <c r="C24" s="38"/>
      <c r="D24" s="39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>
        <v>2000</v>
      </c>
      <c r="R24" s="48"/>
      <c r="S24" s="48"/>
      <c r="T24" s="48"/>
      <c r="U24" s="48">
        <v>700</v>
      </c>
      <c r="V24" s="48">
        <v>864</v>
      </c>
      <c r="W24" s="48"/>
      <c r="X24" s="48">
        <v>1704</v>
      </c>
      <c r="Y24" s="48"/>
      <c r="Z24" s="48"/>
      <c r="AA24" s="48"/>
      <c r="AB24" s="48">
        <v>1770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78"/>
      <c r="AN24" s="48">
        <v>4880</v>
      </c>
      <c r="AO24" s="48"/>
      <c r="AP24" s="48">
        <v>1215</v>
      </c>
      <c r="AQ24" s="48"/>
      <c r="AR24" s="48"/>
      <c r="AS24" s="48">
        <v>72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19604</v>
      </c>
      <c r="C26" s="38"/>
      <c r="D26" s="39"/>
      <c r="E26" s="48"/>
      <c r="F26" s="48">
        <v>200</v>
      </c>
      <c r="G26" s="48"/>
      <c r="H26" s="48">
        <v>259</v>
      </c>
      <c r="I26" s="48">
        <v>65</v>
      </c>
      <c r="J26" s="48"/>
      <c r="K26" s="48">
        <v>130</v>
      </c>
      <c r="L26" s="48"/>
      <c r="M26" s="48">
        <v>100</v>
      </c>
      <c r="N26" s="48"/>
      <c r="O26" s="48">
        <v>26</v>
      </c>
      <c r="P26" s="48">
        <v>20</v>
      </c>
      <c r="Q26" s="48"/>
      <c r="R26" s="48"/>
      <c r="S26" s="48"/>
      <c r="T26" s="48">
        <v>500</v>
      </c>
      <c r="U26" s="48">
        <v>221</v>
      </c>
      <c r="V26" s="48">
        <v>390</v>
      </c>
      <c r="W26" s="48"/>
      <c r="X26" s="48">
        <v>130</v>
      </c>
      <c r="Y26" s="48">
        <v>130</v>
      </c>
      <c r="Z26" s="48">
        <v>130</v>
      </c>
      <c r="AA26" s="48"/>
      <c r="AB26" s="48"/>
      <c r="AC26" s="48">
        <v>169</v>
      </c>
      <c r="AD26" s="48"/>
      <c r="AE26" s="48">
        <v>20</v>
      </c>
      <c r="AF26" s="48"/>
      <c r="AG26" s="48"/>
      <c r="AH26" s="48">
        <v>130</v>
      </c>
      <c r="AI26" s="48">
        <v>164</v>
      </c>
      <c r="AJ26" s="48"/>
      <c r="AK26" s="48">
        <v>1000</v>
      </c>
      <c r="AL26" s="48"/>
      <c r="AM26" s="78">
        <v>130</v>
      </c>
      <c r="AN26" s="48"/>
      <c r="AO26" s="48">
        <v>200</v>
      </c>
      <c r="AP26" s="48">
        <v>390</v>
      </c>
      <c r="AQ26" s="48">
        <v>100</v>
      </c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208</v>
      </c>
      <c r="C27" s="38"/>
      <c r="D27" s="39"/>
      <c r="E27" s="48">
        <v>130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>
        <v>78</v>
      </c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0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879442</v>
      </c>
      <c r="C29" s="33"/>
      <c r="D29" s="34"/>
      <c r="E29" s="203">
        <f aca="true" t="shared" si="5" ref="E29:AK29">E30+E31+E32+E33+E34</f>
        <v>14515</v>
      </c>
      <c r="F29" s="203">
        <f t="shared" si="5"/>
        <v>15590</v>
      </c>
      <c r="G29" s="203">
        <f t="shared" si="5"/>
        <v>14453</v>
      </c>
      <c r="H29" s="203">
        <f t="shared" si="5"/>
        <v>29892</v>
      </c>
      <c r="I29" s="203">
        <f t="shared" si="5"/>
        <v>14835</v>
      </c>
      <c r="J29" s="203">
        <f t="shared" si="5"/>
        <v>14800</v>
      </c>
      <c r="K29" s="203">
        <f t="shared" si="5"/>
        <v>12679</v>
      </c>
      <c r="L29" s="203">
        <f t="shared" si="5"/>
        <v>15712</v>
      </c>
      <c r="M29" s="203">
        <f t="shared" si="5"/>
        <v>17000</v>
      </c>
      <c r="N29" s="203">
        <f t="shared" si="5"/>
        <v>13615</v>
      </c>
      <c r="O29" s="203">
        <f t="shared" si="5"/>
        <v>16311</v>
      </c>
      <c r="P29" s="203">
        <f t="shared" si="5"/>
        <v>13522</v>
      </c>
      <c r="Q29" s="203">
        <f t="shared" si="5"/>
        <v>49900</v>
      </c>
      <c r="R29" s="203">
        <f t="shared" si="5"/>
        <v>24256</v>
      </c>
      <c r="S29" s="203">
        <f t="shared" si="5"/>
        <v>13463</v>
      </c>
      <c r="T29" s="203">
        <f t="shared" si="5"/>
        <v>17100</v>
      </c>
      <c r="U29" s="203">
        <f t="shared" si="5"/>
        <v>35102</v>
      </c>
      <c r="V29" s="203">
        <f t="shared" si="5"/>
        <v>25679</v>
      </c>
      <c r="W29" s="203">
        <f t="shared" si="5"/>
        <v>12500</v>
      </c>
      <c r="X29" s="203">
        <f t="shared" si="5"/>
        <v>16582</v>
      </c>
      <c r="Y29" s="203">
        <f t="shared" si="5"/>
        <v>14750</v>
      </c>
      <c r="Z29" s="203">
        <f t="shared" si="5"/>
        <v>18582</v>
      </c>
      <c r="AA29" s="203">
        <f t="shared" si="5"/>
        <v>14350</v>
      </c>
      <c r="AB29" s="203">
        <f t="shared" si="5"/>
        <v>16995</v>
      </c>
      <c r="AC29" s="203">
        <f t="shared" si="5"/>
        <v>18740</v>
      </c>
      <c r="AD29" s="203">
        <f t="shared" si="5"/>
        <v>18100</v>
      </c>
      <c r="AE29" s="203">
        <f t="shared" si="5"/>
        <v>14652</v>
      </c>
      <c r="AF29" s="203">
        <f t="shared" si="5"/>
        <v>13460</v>
      </c>
      <c r="AG29" s="203">
        <f t="shared" si="5"/>
        <v>14769</v>
      </c>
      <c r="AH29" s="203">
        <f t="shared" si="5"/>
        <v>19035</v>
      </c>
      <c r="AI29" s="203">
        <f t="shared" si="5"/>
        <v>17303</v>
      </c>
      <c r="AJ29" s="203">
        <f t="shared" si="5"/>
        <v>12420</v>
      </c>
      <c r="AK29" s="203">
        <f t="shared" si="5"/>
        <v>27500</v>
      </c>
      <c r="AL29" s="203">
        <f>AL30+AL31+AL32+AL33+AL34+AL35</f>
        <v>15480</v>
      </c>
      <c r="AM29" s="204">
        <f aca="true" t="shared" si="6" ref="AM29:BC29">AM30+AM31+AM32+AM33+AM34</f>
        <v>14282</v>
      </c>
      <c r="AN29" s="203">
        <f t="shared" si="6"/>
        <v>23491</v>
      </c>
      <c r="AO29" s="203">
        <f t="shared" si="6"/>
        <v>15372</v>
      </c>
      <c r="AP29" s="203">
        <f t="shared" si="6"/>
        <v>14511</v>
      </c>
      <c r="AQ29" s="203">
        <f t="shared" si="6"/>
        <v>17057</v>
      </c>
      <c r="AR29" s="203">
        <f t="shared" si="6"/>
        <v>14000</v>
      </c>
      <c r="AS29" s="203">
        <f t="shared" si="6"/>
        <v>25800</v>
      </c>
      <c r="AT29" s="203">
        <f t="shared" si="6"/>
        <v>11975</v>
      </c>
      <c r="AU29" s="203">
        <f t="shared" si="6"/>
        <v>16497</v>
      </c>
      <c r="AV29" s="203">
        <f t="shared" si="6"/>
        <v>0</v>
      </c>
      <c r="AW29" s="203">
        <f t="shared" si="6"/>
        <v>102815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657875</v>
      </c>
      <c r="C30" s="38"/>
      <c r="D30" s="39"/>
      <c r="E30" s="48">
        <v>10953</v>
      </c>
      <c r="F30" s="48">
        <v>11765</v>
      </c>
      <c r="G30" s="48">
        <v>10906</v>
      </c>
      <c r="H30" s="48">
        <v>22569</v>
      </c>
      <c r="I30" s="48">
        <v>11579</v>
      </c>
      <c r="J30" s="48">
        <v>11000</v>
      </c>
      <c r="K30" s="48">
        <v>9568</v>
      </c>
      <c r="L30" s="48">
        <v>11856</v>
      </c>
      <c r="M30" s="48">
        <v>13100</v>
      </c>
      <c r="N30" s="48">
        <v>10275</v>
      </c>
      <c r="O30" s="48">
        <v>12264</v>
      </c>
      <c r="P30" s="48">
        <v>10200</v>
      </c>
      <c r="Q30" s="48">
        <v>30000</v>
      </c>
      <c r="R30" s="48">
        <v>18303</v>
      </c>
      <c r="S30" s="48">
        <v>10159</v>
      </c>
      <c r="T30" s="48">
        <v>12700</v>
      </c>
      <c r="U30" s="48">
        <v>26477</v>
      </c>
      <c r="V30" s="48">
        <v>19378</v>
      </c>
      <c r="W30" s="48">
        <v>10043</v>
      </c>
      <c r="X30" s="48">
        <v>12917</v>
      </c>
      <c r="Y30" s="48">
        <v>10700</v>
      </c>
      <c r="Z30" s="48">
        <v>14022</v>
      </c>
      <c r="AA30" s="48">
        <v>11100</v>
      </c>
      <c r="AB30" s="48">
        <v>12950</v>
      </c>
      <c r="AC30" s="48">
        <v>14165</v>
      </c>
      <c r="AD30" s="48">
        <v>13500</v>
      </c>
      <c r="AE30" s="48">
        <v>11057</v>
      </c>
      <c r="AF30" s="48">
        <v>10480</v>
      </c>
      <c r="AG30" s="48">
        <v>11145</v>
      </c>
      <c r="AH30" s="48">
        <v>14363</v>
      </c>
      <c r="AI30" s="48">
        <v>13087</v>
      </c>
      <c r="AJ30" s="48">
        <v>9700</v>
      </c>
      <c r="AK30" s="48">
        <v>20737</v>
      </c>
      <c r="AL30" s="48">
        <v>11500</v>
      </c>
      <c r="AM30" s="78">
        <v>11120</v>
      </c>
      <c r="AN30" s="48">
        <v>17767</v>
      </c>
      <c r="AO30" s="48">
        <v>11560</v>
      </c>
      <c r="AP30" s="48">
        <v>10950</v>
      </c>
      <c r="AQ30" s="48">
        <v>12872</v>
      </c>
      <c r="AR30" s="48">
        <v>10390</v>
      </c>
      <c r="AS30" s="48">
        <v>20000</v>
      </c>
      <c r="AT30" s="48">
        <v>8665</v>
      </c>
      <c r="AU30" s="48">
        <v>12449</v>
      </c>
      <c r="AV30" s="48"/>
      <c r="AW30" s="48">
        <v>77584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18763</v>
      </c>
      <c r="C31" s="38"/>
      <c r="D31" s="39"/>
      <c r="E31" s="48">
        <v>263</v>
      </c>
      <c r="F31" s="48">
        <v>285</v>
      </c>
      <c r="G31" s="48">
        <v>262</v>
      </c>
      <c r="H31" s="48">
        <v>541</v>
      </c>
      <c r="I31" s="48">
        <v>278</v>
      </c>
      <c r="J31" s="48">
        <v>300</v>
      </c>
      <c r="K31" s="48">
        <v>230</v>
      </c>
      <c r="L31" s="48">
        <v>285</v>
      </c>
      <c r="M31" s="48">
        <v>350</v>
      </c>
      <c r="N31" s="48">
        <v>247</v>
      </c>
      <c r="O31" s="48">
        <v>292</v>
      </c>
      <c r="P31" s="48">
        <v>245</v>
      </c>
      <c r="Q31" s="48">
        <v>400</v>
      </c>
      <c r="R31" s="48">
        <v>440</v>
      </c>
      <c r="S31" s="48">
        <v>244</v>
      </c>
      <c r="T31" s="48">
        <v>400</v>
      </c>
      <c r="U31" s="48">
        <v>642</v>
      </c>
      <c r="V31" s="48">
        <v>466</v>
      </c>
      <c r="W31" s="48">
        <v>242</v>
      </c>
      <c r="X31" s="48">
        <v>309</v>
      </c>
      <c r="Y31" s="48">
        <v>400</v>
      </c>
      <c r="Z31" s="48">
        <v>337</v>
      </c>
      <c r="AA31" s="48">
        <v>280</v>
      </c>
      <c r="AB31" s="48">
        <v>450</v>
      </c>
      <c r="AC31" s="48">
        <v>340</v>
      </c>
      <c r="AD31" s="48">
        <v>400</v>
      </c>
      <c r="AE31" s="48">
        <v>266</v>
      </c>
      <c r="AF31" s="48">
        <v>252</v>
      </c>
      <c r="AG31" s="48">
        <v>268</v>
      </c>
      <c r="AH31" s="48">
        <v>346</v>
      </c>
      <c r="AI31" s="48">
        <v>315</v>
      </c>
      <c r="AJ31" s="48">
        <v>230</v>
      </c>
      <c r="AK31" s="48">
        <v>498</v>
      </c>
      <c r="AL31" s="48">
        <v>280</v>
      </c>
      <c r="AM31" s="78">
        <v>267</v>
      </c>
      <c r="AN31" s="48">
        <v>427</v>
      </c>
      <c r="AO31" s="48">
        <v>2990</v>
      </c>
      <c r="AP31" s="48">
        <v>263</v>
      </c>
      <c r="AQ31" s="48">
        <v>309</v>
      </c>
      <c r="AR31" s="48">
        <v>250</v>
      </c>
      <c r="AS31" s="48">
        <v>500</v>
      </c>
      <c r="AT31" s="48">
        <v>210</v>
      </c>
      <c r="AU31" s="48">
        <v>299</v>
      </c>
      <c r="AV31" s="48"/>
      <c r="AW31" s="48">
        <v>1865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173707</v>
      </c>
      <c r="C32" s="38"/>
      <c r="D32" s="39"/>
      <c r="E32" s="48">
        <v>2738</v>
      </c>
      <c r="F32" s="48">
        <v>2940</v>
      </c>
      <c r="G32" s="48">
        <v>2727</v>
      </c>
      <c r="H32" s="48">
        <v>5629</v>
      </c>
      <c r="I32" s="48">
        <v>2895</v>
      </c>
      <c r="J32" s="48">
        <v>2800</v>
      </c>
      <c r="K32" s="48">
        <v>2392</v>
      </c>
      <c r="L32" s="48">
        <v>2964</v>
      </c>
      <c r="M32" s="48">
        <v>3400</v>
      </c>
      <c r="N32" s="48">
        <v>2568</v>
      </c>
      <c r="O32" s="48">
        <v>3038</v>
      </c>
      <c r="P32" s="48">
        <v>2550</v>
      </c>
      <c r="Q32" s="48">
        <v>18000</v>
      </c>
      <c r="R32" s="48">
        <v>4576</v>
      </c>
      <c r="S32" s="48">
        <v>2540</v>
      </c>
      <c r="T32" s="48">
        <v>3200</v>
      </c>
      <c r="U32" s="48">
        <v>6622</v>
      </c>
      <c r="V32" s="48">
        <v>4844</v>
      </c>
      <c r="W32" s="48">
        <v>2112</v>
      </c>
      <c r="X32" s="48">
        <v>3223</v>
      </c>
      <c r="Y32" s="48">
        <v>3000</v>
      </c>
      <c r="Z32" s="48">
        <v>3506</v>
      </c>
      <c r="AA32" s="48">
        <v>2850</v>
      </c>
      <c r="AB32" s="48">
        <v>3450</v>
      </c>
      <c r="AC32" s="48">
        <v>3545</v>
      </c>
      <c r="AD32" s="48">
        <v>3400</v>
      </c>
      <c r="AE32" s="48">
        <v>2764</v>
      </c>
      <c r="AF32" s="48">
        <v>2620</v>
      </c>
      <c r="AG32" s="48">
        <v>2786</v>
      </c>
      <c r="AH32" s="48">
        <v>3591</v>
      </c>
      <c r="AI32" s="48">
        <v>3272</v>
      </c>
      <c r="AJ32" s="48">
        <v>2420</v>
      </c>
      <c r="AK32" s="48">
        <v>5200</v>
      </c>
      <c r="AL32" s="48">
        <v>3000</v>
      </c>
      <c r="AM32" s="78">
        <v>2780</v>
      </c>
      <c r="AN32" s="48">
        <v>4444</v>
      </c>
      <c r="AO32" s="48">
        <v>267</v>
      </c>
      <c r="AP32" s="48">
        <v>2738</v>
      </c>
      <c r="AQ32" s="48">
        <v>3218</v>
      </c>
      <c r="AR32" s="48">
        <v>2590</v>
      </c>
      <c r="AS32" s="48">
        <v>5000</v>
      </c>
      <c r="AT32" s="48">
        <v>3000</v>
      </c>
      <c r="AU32" s="48">
        <v>3112</v>
      </c>
      <c r="AV32" s="48"/>
      <c r="AW32" s="48">
        <v>19396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7562</v>
      </c>
      <c r="C33" s="38"/>
      <c r="D33" s="39"/>
      <c r="E33" s="206">
        <v>113</v>
      </c>
      <c r="F33" s="206">
        <v>120</v>
      </c>
      <c r="G33" s="206">
        <v>112</v>
      </c>
      <c r="H33" s="206">
        <v>233</v>
      </c>
      <c r="I33" s="206">
        <v>83</v>
      </c>
      <c r="J33" s="206">
        <v>250</v>
      </c>
      <c r="K33" s="206">
        <v>98</v>
      </c>
      <c r="L33" s="206">
        <v>122</v>
      </c>
      <c r="M33" s="206">
        <v>150</v>
      </c>
      <c r="N33" s="206">
        <v>105</v>
      </c>
      <c r="O33" s="206">
        <v>126</v>
      </c>
      <c r="P33" s="206">
        <v>105</v>
      </c>
      <c r="Q33" s="206">
        <v>800</v>
      </c>
      <c r="R33" s="206">
        <v>188</v>
      </c>
      <c r="S33" s="206">
        <v>105</v>
      </c>
      <c r="T33" s="206">
        <v>200</v>
      </c>
      <c r="U33" s="206">
        <v>275</v>
      </c>
      <c r="V33" s="206">
        <v>199</v>
      </c>
      <c r="W33" s="206">
        <v>103</v>
      </c>
      <c r="X33" s="206">
        <v>133</v>
      </c>
      <c r="Y33" s="206">
        <v>150</v>
      </c>
      <c r="Z33" s="206">
        <v>144</v>
      </c>
      <c r="AA33" s="206">
        <v>120</v>
      </c>
      <c r="AB33" s="206">
        <v>145</v>
      </c>
      <c r="AC33" s="206">
        <v>110</v>
      </c>
      <c r="AD33" s="206">
        <v>200</v>
      </c>
      <c r="AE33" s="206">
        <v>114</v>
      </c>
      <c r="AF33" s="206">
        <v>108</v>
      </c>
      <c r="AG33" s="206">
        <v>115</v>
      </c>
      <c r="AH33" s="206">
        <v>148</v>
      </c>
      <c r="AI33" s="206">
        <v>94</v>
      </c>
      <c r="AJ33" s="206">
        <v>70</v>
      </c>
      <c r="AK33" s="206">
        <v>215</v>
      </c>
      <c r="AL33" s="206">
        <v>200</v>
      </c>
      <c r="AM33" s="207">
        <v>115</v>
      </c>
      <c r="AN33" s="206">
        <v>127</v>
      </c>
      <c r="AO33" s="206">
        <v>85</v>
      </c>
      <c r="AP33" s="206">
        <v>113</v>
      </c>
      <c r="AQ33" s="206">
        <v>132</v>
      </c>
      <c r="AR33" s="206">
        <v>110</v>
      </c>
      <c r="AS33" s="206">
        <v>300</v>
      </c>
      <c r="AT33" s="206">
        <v>100</v>
      </c>
      <c r="AU33" s="206">
        <v>128</v>
      </c>
      <c r="AV33" s="206"/>
      <c r="AW33" s="206">
        <v>799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21535</v>
      </c>
      <c r="C34" s="38"/>
      <c r="D34" s="213"/>
      <c r="E34" s="48">
        <v>448</v>
      </c>
      <c r="F34" s="48">
        <v>480</v>
      </c>
      <c r="G34" s="48">
        <v>446</v>
      </c>
      <c r="H34" s="48">
        <v>920</v>
      </c>
      <c r="I34" s="48"/>
      <c r="J34" s="48">
        <v>450</v>
      </c>
      <c r="K34" s="48">
        <v>391</v>
      </c>
      <c r="L34" s="48">
        <v>485</v>
      </c>
      <c r="M34" s="48"/>
      <c r="N34" s="48">
        <v>420</v>
      </c>
      <c r="O34" s="48">
        <v>591</v>
      </c>
      <c r="P34" s="48">
        <v>422</v>
      </c>
      <c r="Q34" s="48">
        <v>700</v>
      </c>
      <c r="R34" s="48">
        <v>749</v>
      </c>
      <c r="S34" s="48">
        <v>415</v>
      </c>
      <c r="T34" s="48">
        <v>600</v>
      </c>
      <c r="U34" s="48">
        <v>1086</v>
      </c>
      <c r="V34" s="48">
        <v>792</v>
      </c>
      <c r="W34" s="48"/>
      <c r="X34" s="48"/>
      <c r="Y34" s="48">
        <v>500</v>
      </c>
      <c r="Z34" s="48">
        <v>573</v>
      </c>
      <c r="AA34" s="48"/>
      <c r="AB34" s="48"/>
      <c r="AC34" s="48">
        <v>580</v>
      </c>
      <c r="AD34" s="48">
        <v>600</v>
      </c>
      <c r="AE34" s="48">
        <v>451</v>
      </c>
      <c r="AF34" s="48"/>
      <c r="AG34" s="48">
        <v>455</v>
      </c>
      <c r="AH34" s="48">
        <v>587</v>
      </c>
      <c r="AI34" s="48">
        <v>535</v>
      </c>
      <c r="AJ34" s="48"/>
      <c r="AK34" s="48">
        <v>850</v>
      </c>
      <c r="AL34" s="48">
        <v>500</v>
      </c>
      <c r="AM34" s="78"/>
      <c r="AN34" s="48">
        <v>726</v>
      </c>
      <c r="AO34" s="48">
        <v>470</v>
      </c>
      <c r="AP34" s="48">
        <v>447</v>
      </c>
      <c r="AQ34" s="48">
        <v>526</v>
      </c>
      <c r="AR34" s="48">
        <v>660</v>
      </c>
      <c r="AS34" s="48"/>
      <c r="AT34" s="48"/>
      <c r="AU34" s="48">
        <v>509</v>
      </c>
      <c r="AV34" s="48"/>
      <c r="AW34" s="48">
        <v>3171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1060</v>
      </c>
      <c r="G40" s="85">
        <f t="shared" si="7"/>
        <v>0</v>
      </c>
      <c r="H40" s="85">
        <f t="shared" si="7"/>
        <v>1021</v>
      </c>
      <c r="I40" s="85">
        <f t="shared" si="7"/>
        <v>200</v>
      </c>
      <c r="J40" s="85">
        <f t="shared" si="7"/>
        <v>2901</v>
      </c>
      <c r="K40" s="85">
        <f t="shared" si="7"/>
        <v>4000</v>
      </c>
      <c r="L40" s="85">
        <f t="shared" si="7"/>
        <v>4500</v>
      </c>
      <c r="M40" s="85">
        <f t="shared" si="7"/>
        <v>7200</v>
      </c>
      <c r="N40" s="85">
        <f t="shared" si="7"/>
        <v>0</v>
      </c>
      <c r="O40" s="85">
        <f t="shared" si="7"/>
        <v>707</v>
      </c>
      <c r="P40" s="85">
        <f t="shared" si="7"/>
        <v>865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900</v>
      </c>
      <c r="G41" s="85">
        <f t="shared" si="8"/>
        <v>0</v>
      </c>
      <c r="H41" s="85">
        <f t="shared" si="8"/>
        <v>1374</v>
      </c>
      <c r="I41" s="85">
        <f t="shared" si="8"/>
        <v>450</v>
      </c>
      <c r="J41" s="85">
        <f t="shared" si="8"/>
        <v>360</v>
      </c>
      <c r="K41" s="85">
        <f t="shared" si="8"/>
        <v>0</v>
      </c>
      <c r="L41" s="85">
        <f t="shared" si="8"/>
        <v>500</v>
      </c>
      <c r="M41" s="85">
        <f t="shared" si="8"/>
        <v>0</v>
      </c>
      <c r="N41" s="85">
        <f t="shared" si="8"/>
        <v>0</v>
      </c>
      <c r="O41" s="85">
        <f t="shared" si="8"/>
        <v>0</v>
      </c>
      <c r="P41" s="85">
        <f t="shared" si="8"/>
        <v>242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B1">
      <pane ySplit="3" topLeftCell="A7" activePane="bottomLeft" state="frozen"/>
      <selection pane="topLeft" activeCell="B1" sqref="B1"/>
      <selection pane="bottomLeft" activeCell="F4" sqref="F4:F47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12.28125" style="230" customWidth="1"/>
    <col min="9" max="9" width="12.42187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355</v>
      </c>
      <c r="C2" s="22"/>
      <c r="D2" s="22"/>
      <c r="F2" s="3"/>
      <c r="G2" s="3"/>
    </row>
    <row r="3" spans="2:14" ht="51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39"/>
      <c r="H3" s="240"/>
      <c r="I3" s="241"/>
      <c r="J3" s="100"/>
      <c r="K3" s="100"/>
      <c r="L3" s="93"/>
      <c r="N3" s="231"/>
    </row>
    <row r="4" spans="2:14" ht="12.75">
      <c r="B4" s="58">
        <v>1</v>
      </c>
      <c r="C4" s="59" t="s">
        <v>80</v>
      </c>
      <c r="D4" s="80">
        <f aca="true" t="shared" si="0" ref="D4:D35">E4+F4</f>
        <v>67175</v>
      </c>
      <c r="E4" s="119">
        <v>1436</v>
      </c>
      <c r="F4" s="128">
        <v>65739</v>
      </c>
      <c r="G4" s="215"/>
      <c r="H4" s="38"/>
      <c r="I4" s="242"/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72340</v>
      </c>
      <c r="E5" s="119">
        <v>1942</v>
      </c>
      <c r="F5" s="128">
        <v>70398</v>
      </c>
      <c r="G5" s="215"/>
      <c r="H5" s="38"/>
      <c r="I5" s="242"/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67017</v>
      </c>
      <c r="E6" s="119">
        <v>1592</v>
      </c>
      <c r="F6" s="128">
        <v>65425</v>
      </c>
      <c r="G6" s="215"/>
      <c r="H6" s="38"/>
      <c r="I6" s="242"/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141578</v>
      </c>
      <c r="E7" s="119">
        <v>436</v>
      </c>
      <c r="F7" s="128">
        <v>141142</v>
      </c>
      <c r="G7" s="215"/>
      <c r="H7" s="38"/>
      <c r="I7" s="242"/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70570</v>
      </c>
      <c r="E8" s="119">
        <v>1775</v>
      </c>
      <c r="F8" s="128">
        <v>68795</v>
      </c>
      <c r="G8" s="215"/>
      <c r="H8" s="38"/>
      <c r="I8" s="242"/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68161</v>
      </c>
      <c r="E9" s="119">
        <v>2661</v>
      </c>
      <c r="F9" s="128">
        <v>65500</v>
      </c>
      <c r="G9" s="215"/>
      <c r="H9" s="38"/>
      <c r="I9" s="242"/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62269</v>
      </c>
      <c r="E10" s="119">
        <v>1269</v>
      </c>
      <c r="F10" s="128">
        <v>61000</v>
      </c>
      <c r="G10" s="215"/>
      <c r="H10" s="38"/>
      <c r="I10" s="242"/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72712</v>
      </c>
      <c r="E11" s="226">
        <v>8132</v>
      </c>
      <c r="F11" s="128">
        <v>64580</v>
      </c>
      <c r="G11" s="215"/>
      <c r="H11" s="38"/>
      <c r="I11" s="242"/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79500</v>
      </c>
      <c r="E12" s="119">
        <v>1001</v>
      </c>
      <c r="F12" s="128">
        <v>78499</v>
      </c>
      <c r="G12" s="215"/>
      <c r="H12" s="38"/>
      <c r="I12" s="242"/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64878</v>
      </c>
      <c r="E13" s="119">
        <v>3063</v>
      </c>
      <c r="F13" s="128">
        <v>61815</v>
      </c>
      <c r="G13" s="215"/>
      <c r="H13" s="38"/>
      <c r="I13" s="242"/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77503</v>
      </c>
      <c r="E14" s="119">
        <v>1153</v>
      </c>
      <c r="F14" s="128">
        <v>76350</v>
      </c>
      <c r="G14" s="215"/>
      <c r="H14" s="38"/>
      <c r="I14" s="242"/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63210</v>
      </c>
      <c r="E15" s="119">
        <v>510</v>
      </c>
      <c r="F15" s="128">
        <v>62700</v>
      </c>
      <c r="G15" s="215"/>
      <c r="H15" s="38"/>
      <c r="I15" s="242"/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126400</v>
      </c>
      <c r="E16" s="119">
        <v>10098</v>
      </c>
      <c r="F16" s="128">
        <v>116302</v>
      </c>
      <c r="G16" s="215"/>
      <c r="H16" s="38"/>
      <c r="I16" s="242"/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112294</v>
      </c>
      <c r="E17" s="119">
        <v>7864</v>
      </c>
      <c r="F17" s="128">
        <v>104430</v>
      </c>
      <c r="G17" s="215"/>
      <c r="H17" s="38"/>
      <c r="I17" s="242"/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62302</v>
      </c>
      <c r="E18" s="119">
        <v>4243</v>
      </c>
      <c r="F18" s="128">
        <v>58059</v>
      </c>
      <c r="G18" s="215"/>
      <c r="H18" s="38"/>
      <c r="I18" s="242"/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78650</v>
      </c>
      <c r="E19" s="119">
        <v>2310</v>
      </c>
      <c r="F19" s="128">
        <v>76340</v>
      </c>
      <c r="G19" s="215"/>
      <c r="H19" s="38"/>
      <c r="I19" s="242"/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162394</v>
      </c>
      <c r="E20" s="119">
        <v>3721</v>
      </c>
      <c r="F20" s="128">
        <v>158673</v>
      </c>
      <c r="G20" s="215"/>
      <c r="H20" s="38"/>
      <c r="I20" s="242"/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122231</v>
      </c>
      <c r="E21" s="119">
        <v>0</v>
      </c>
      <c r="F21" s="128">
        <v>122231</v>
      </c>
      <c r="G21" s="215"/>
      <c r="H21" s="38"/>
      <c r="I21" s="242"/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60887</v>
      </c>
      <c r="E22" s="119">
        <v>887</v>
      </c>
      <c r="F22" s="128">
        <v>60000</v>
      </c>
      <c r="G22" s="215"/>
      <c r="H22" s="38"/>
      <c r="I22" s="242"/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79709</v>
      </c>
      <c r="E23" s="119">
        <v>3109</v>
      </c>
      <c r="F23" s="128">
        <v>76600</v>
      </c>
      <c r="G23" s="215"/>
      <c r="H23" s="38"/>
      <c r="I23" s="242"/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66450</v>
      </c>
      <c r="E24" s="119">
        <v>3023</v>
      </c>
      <c r="F24" s="128">
        <v>63427</v>
      </c>
      <c r="G24" s="215"/>
      <c r="H24" s="38"/>
      <c r="I24" s="242"/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86137</v>
      </c>
      <c r="E25" s="119">
        <v>9125</v>
      </c>
      <c r="F25" s="128">
        <v>77012</v>
      </c>
      <c r="G25" s="215"/>
      <c r="H25" s="38"/>
      <c r="I25" s="242"/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69508</v>
      </c>
      <c r="E26" s="119">
        <v>158</v>
      </c>
      <c r="F26" s="128">
        <v>69350</v>
      </c>
      <c r="G26" s="215"/>
      <c r="H26" s="38"/>
      <c r="I26" s="242"/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79383</v>
      </c>
      <c r="E27" s="119">
        <v>2011</v>
      </c>
      <c r="F27" s="128">
        <v>77372</v>
      </c>
      <c r="G27" s="215"/>
      <c r="H27" s="38"/>
      <c r="I27" s="242"/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87539</v>
      </c>
      <c r="E28" s="119">
        <v>703</v>
      </c>
      <c r="F28" s="128">
        <v>86836</v>
      </c>
      <c r="G28" s="215"/>
      <c r="H28" s="38"/>
      <c r="I28" s="242"/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83139</v>
      </c>
      <c r="E29" s="119">
        <v>1639</v>
      </c>
      <c r="F29" s="128">
        <v>81500</v>
      </c>
      <c r="G29" s="215"/>
      <c r="H29" s="38"/>
      <c r="I29" s="242"/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67829</v>
      </c>
      <c r="E30" s="119">
        <v>6063</v>
      </c>
      <c r="F30" s="128">
        <v>61766</v>
      </c>
      <c r="G30" s="215"/>
      <c r="H30" s="38"/>
      <c r="I30" s="242"/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63845</v>
      </c>
      <c r="E31" s="227">
        <v>1651</v>
      </c>
      <c r="F31" s="128">
        <v>62194</v>
      </c>
      <c r="G31" s="215"/>
      <c r="H31" s="38"/>
      <c r="I31" s="242"/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68351</v>
      </c>
      <c r="E32" s="227">
        <v>890</v>
      </c>
      <c r="F32" s="128">
        <v>67461</v>
      </c>
      <c r="G32" s="215"/>
      <c r="H32" s="38"/>
      <c r="I32" s="242"/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88371</v>
      </c>
      <c r="E33" s="227">
        <v>2193</v>
      </c>
      <c r="F33" s="128">
        <v>86178</v>
      </c>
      <c r="G33" s="215"/>
      <c r="H33" s="38"/>
      <c r="I33" s="242"/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80686</v>
      </c>
      <c r="E34" s="227">
        <v>686</v>
      </c>
      <c r="F34" s="128">
        <v>80000</v>
      </c>
      <c r="G34" s="215"/>
      <c r="H34" s="38"/>
      <c r="I34" s="242"/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59420</v>
      </c>
      <c r="E35" s="227">
        <v>3848</v>
      </c>
      <c r="F35" s="128">
        <v>55572</v>
      </c>
      <c r="G35" s="215"/>
      <c r="H35" s="38"/>
      <c r="I35" s="242"/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aca="true" t="shared" si="1" ref="D36:D47">E36+F36</f>
        <v>129990</v>
      </c>
      <c r="E36" s="227">
        <v>14990</v>
      </c>
      <c r="F36" s="128">
        <v>115000</v>
      </c>
      <c r="G36" s="215"/>
      <c r="H36" s="38"/>
      <c r="I36" s="242"/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1"/>
        <v>75000</v>
      </c>
      <c r="E37" s="227">
        <v>11890</v>
      </c>
      <c r="F37" s="128">
        <v>63110</v>
      </c>
      <c r="G37" s="215"/>
      <c r="H37" s="38"/>
      <c r="I37" s="242"/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1"/>
        <v>67872</v>
      </c>
      <c r="E38" s="227">
        <v>3628</v>
      </c>
      <c r="F38" s="128">
        <v>64244</v>
      </c>
      <c r="G38" s="215"/>
      <c r="H38" s="38"/>
      <c r="I38" s="242"/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1"/>
        <v>108958</v>
      </c>
      <c r="E39" s="228">
        <v>7214</v>
      </c>
      <c r="F39" s="128">
        <v>101744</v>
      </c>
      <c r="G39" s="215"/>
      <c r="H39" s="38"/>
      <c r="I39" s="242"/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1"/>
        <v>71185</v>
      </c>
      <c r="E40" s="227">
        <v>4442</v>
      </c>
      <c r="F40" s="128">
        <v>66743</v>
      </c>
      <c r="G40" s="215"/>
      <c r="H40" s="38"/>
      <c r="I40" s="242"/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1"/>
        <v>67547</v>
      </c>
      <c r="E41" s="227">
        <v>2153</v>
      </c>
      <c r="F41" s="128">
        <v>65394</v>
      </c>
      <c r="G41" s="215"/>
      <c r="H41" s="38"/>
      <c r="I41" s="242"/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1"/>
        <v>79041</v>
      </c>
      <c r="E42" s="227">
        <v>1799</v>
      </c>
      <c r="F42" s="128">
        <v>77242</v>
      </c>
      <c r="G42" s="215"/>
      <c r="H42" s="38"/>
      <c r="I42" s="242"/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1"/>
        <v>63665</v>
      </c>
      <c r="E43" s="227">
        <v>909</v>
      </c>
      <c r="F43" s="128">
        <v>62756</v>
      </c>
      <c r="G43" s="215"/>
      <c r="H43" s="38"/>
      <c r="I43" s="242"/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1"/>
        <v>122372</v>
      </c>
      <c r="E44" s="119">
        <v>2305</v>
      </c>
      <c r="F44" s="128">
        <v>120067</v>
      </c>
      <c r="G44" s="215"/>
      <c r="H44" s="38"/>
      <c r="I44" s="242"/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1"/>
        <v>55875</v>
      </c>
      <c r="E45" s="227">
        <v>1012</v>
      </c>
      <c r="F45" s="128">
        <v>54863</v>
      </c>
      <c r="G45" s="215"/>
      <c r="H45" s="38"/>
      <c r="I45" s="242"/>
      <c r="J45" s="89"/>
      <c r="K45" s="101"/>
      <c r="L45" s="101"/>
      <c r="N45" s="236"/>
    </row>
    <row r="46" spans="2:14" ht="12.75">
      <c r="B46" s="58">
        <v>43</v>
      </c>
      <c r="C46" s="59" t="s">
        <v>120</v>
      </c>
      <c r="D46" s="80">
        <f t="shared" si="1"/>
        <v>79444</v>
      </c>
      <c r="E46" s="227">
        <v>3097</v>
      </c>
      <c r="F46" s="128">
        <v>76347</v>
      </c>
      <c r="G46" s="215"/>
      <c r="H46" s="38"/>
      <c r="I46" s="242"/>
      <c r="J46" s="89"/>
      <c r="K46" s="101"/>
      <c r="L46" s="101"/>
      <c r="N46" s="236"/>
    </row>
    <row r="47" spans="2:14" ht="12.75">
      <c r="B47" s="58">
        <v>45</v>
      </c>
      <c r="C47" s="59" t="s">
        <v>137</v>
      </c>
      <c r="D47" s="80">
        <f t="shared" si="1"/>
        <v>490815</v>
      </c>
      <c r="E47" s="227">
        <v>45992</v>
      </c>
      <c r="F47" s="128">
        <v>444823</v>
      </c>
      <c r="G47" s="215"/>
      <c r="H47" s="38"/>
      <c r="I47" s="242"/>
      <c r="J47" s="101"/>
      <c r="K47" s="101"/>
      <c r="L47" s="101"/>
      <c r="N47" s="236"/>
    </row>
    <row r="48" spans="2:14" ht="13.5" thickBot="1">
      <c r="B48" s="62"/>
      <c r="C48" s="63" t="s">
        <v>140</v>
      </c>
      <c r="D48" s="60">
        <f>D4+D5+D6+D7+D8+D9+D10+D11+D12+D13+D14+D15+D16+D17+D18+D19+D20+D21+D22+D23+D24+D25+D26+D27+D28+D29+D30+D31+D32+D33+D34+D35+D36+D37+D38+D39+D40+D41+D42+D43+D44+D45+D46+D47</f>
        <v>4024202</v>
      </c>
      <c r="E48" s="229">
        <f>E4+E5+E6+E7+E8+E9+E10+E11+E12+E13+E14+E15+E16+E17+E18+E19+E20+E21+E22+E23+E24+E25+E26+E27+E28+E29+E30+E31+E32+E33+E34+E35+E36+E37+E38+E39+E40+E41+E42+E43+E44+E45+E46+E47</f>
        <v>188623</v>
      </c>
      <c r="F48" s="130">
        <f>F4+F5+F6+F7+F8+F9+F10+F11+F12+F13+F14+F15+F16+F17+F18+F19+F20+F21+F22+F23+F24+F25+F26+F27+F28+F29+F30+F31+F32+F33+F34+F35+F36+F37+F38+F39+F40+F41+F42+F43+F44+F45+F46+F47</f>
        <v>3835579</v>
      </c>
      <c r="G48" s="216"/>
      <c r="H48" s="243"/>
      <c r="I48" s="244"/>
      <c r="J48" s="104"/>
      <c r="K48" s="104"/>
      <c r="L48" s="104"/>
      <c r="N48" s="237"/>
    </row>
    <row r="49" spans="6:13" ht="12.75">
      <c r="F49" s="217"/>
      <c r="G49" s="217"/>
      <c r="H49" s="238"/>
      <c r="I49" s="234"/>
      <c r="J49" s="93"/>
      <c r="K49" s="93"/>
      <c r="L49" s="101"/>
      <c r="M49" s="38"/>
    </row>
    <row r="50" spans="6:13" ht="12.75">
      <c r="F50" s="217"/>
      <c r="G50" s="217"/>
      <c r="H50" s="238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13" ht="12.75">
      <c r="F54" s="3"/>
      <c r="G54" s="3"/>
      <c r="H54" s="232"/>
      <c r="I54" s="235"/>
      <c r="J54" s="3"/>
      <c r="K54" s="3"/>
      <c r="L54" s="38"/>
      <c r="M54" s="38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  <row r="108" spans="6:7" ht="12.75">
      <c r="F108" s="3"/>
      <c r="G108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F68"/>
  <sheetViews>
    <sheetView zoomScalePageLayoutView="0" workbookViewId="0" topLeftCell="A1">
      <pane xSplit="3" topLeftCell="AY1" activePane="topRight" state="frozen"/>
      <selection pane="topLeft" activeCell="A1" sqref="A1"/>
      <selection pane="topRight" activeCell="E34" sqref="E34:BC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2.421875" style="0" customWidth="1"/>
    <col min="4" max="4" width="4.28125" style="0" customWidth="1"/>
    <col min="5" max="5" width="7.57421875" style="54" bestFit="1" customWidth="1"/>
    <col min="6" max="6" width="8.7109375" style="54" customWidth="1"/>
    <col min="7" max="7" width="8.140625" style="0" bestFit="1" customWidth="1"/>
    <col min="8" max="9" width="8.8515625" style="0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9.421875" style="0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10.00390625" style="0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9.281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3" max="43" width="8.421875" style="0" bestFit="1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8" max="48" width="7.57421875" style="0" bestFit="1" customWidth="1"/>
    <col min="49" max="49" width="8.7109375" style="0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9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/>
      <c r="B5" s="10"/>
      <c r="C5" s="10"/>
      <c r="D5" s="11"/>
    </row>
    <row r="6" spans="1:4" ht="18">
      <c r="A6" s="21"/>
      <c r="B6" s="10"/>
      <c r="C6" s="10"/>
      <c r="D6" s="11"/>
    </row>
    <row r="7" spans="1:41" ht="15.75">
      <c r="A7" s="301" t="s">
        <v>78</v>
      </c>
      <c r="B7" s="301"/>
      <c r="AN7" s="3"/>
      <c r="AO7" s="93"/>
    </row>
    <row r="8" spans="1:41" ht="12.75">
      <c r="A8" s="22"/>
      <c r="AE8" s="93"/>
      <c r="AF8" s="3"/>
      <c r="AG8" s="93"/>
      <c r="AH8" s="93"/>
      <c r="AN8" s="3"/>
      <c r="AO8" s="93"/>
    </row>
    <row r="9" spans="1:51" ht="13.5" thickBot="1">
      <c r="A9" s="22" t="s">
        <v>372</v>
      </c>
      <c r="Q9" s="86"/>
      <c r="AE9" s="93"/>
      <c r="AF9" s="3"/>
      <c r="AG9" s="93"/>
      <c r="AH9" s="93"/>
      <c r="AY9" s="129"/>
    </row>
    <row r="10" spans="1:55" ht="13.5" thickBot="1">
      <c r="A10" s="47"/>
      <c r="E10" s="73">
        <v>1</v>
      </c>
      <c r="F10" s="73">
        <v>2</v>
      </c>
      <c r="G10" s="4">
        <v>3</v>
      </c>
      <c r="H10" s="4">
        <v>4</v>
      </c>
      <c r="I10" s="4">
        <v>5</v>
      </c>
      <c r="J10" s="73">
        <v>6</v>
      </c>
      <c r="K10" s="4">
        <v>7</v>
      </c>
      <c r="L10" s="4">
        <v>8</v>
      </c>
      <c r="M10" s="4">
        <v>9</v>
      </c>
      <c r="N10" s="4">
        <v>10</v>
      </c>
      <c r="O10" s="73">
        <v>11</v>
      </c>
      <c r="P10" s="73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75">
        <v>23</v>
      </c>
      <c r="AB10" s="5">
        <v>24</v>
      </c>
      <c r="AC10" s="5">
        <v>25</v>
      </c>
      <c r="AD10" s="94">
        <v>26</v>
      </c>
      <c r="AE10" s="98">
        <v>27</v>
      </c>
      <c r="AF10" s="99">
        <v>28</v>
      </c>
      <c r="AG10" s="98">
        <v>29</v>
      </c>
      <c r="AH10" s="98">
        <v>30</v>
      </c>
      <c r="AI10" s="95">
        <v>31</v>
      </c>
      <c r="AJ10" s="9">
        <v>32</v>
      </c>
      <c r="AK10" s="73">
        <v>33</v>
      </c>
      <c r="AL10" s="9">
        <v>34</v>
      </c>
      <c r="AM10" s="4">
        <v>35</v>
      </c>
      <c r="AN10" s="4">
        <v>36</v>
      </c>
      <c r="AO10" s="73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s="84" t="s">
        <v>79</v>
      </c>
      <c r="E11" s="195" t="s">
        <v>29</v>
      </c>
      <c r="F11" s="195" t="s">
        <v>29</v>
      </c>
      <c r="G11" s="195" t="s">
        <v>30</v>
      </c>
      <c r="H11" s="195" t="s">
        <v>30</v>
      </c>
      <c r="I11" s="195" t="s">
        <v>29</v>
      </c>
      <c r="J11" s="195" t="s">
        <v>29</v>
      </c>
      <c r="K11" s="195" t="s">
        <v>29</v>
      </c>
      <c r="L11" s="195" t="s">
        <v>29</v>
      </c>
      <c r="M11" s="195" t="s">
        <v>29</v>
      </c>
      <c r="N11" s="195" t="s">
        <v>29</v>
      </c>
      <c r="O11" s="195" t="s">
        <v>29</v>
      </c>
      <c r="P11" s="195" t="s">
        <v>29</v>
      </c>
      <c r="Q11" s="195" t="s">
        <v>30</v>
      </c>
      <c r="R11" s="195" t="s">
        <v>29</v>
      </c>
      <c r="S11" s="195" t="s">
        <v>29</v>
      </c>
      <c r="T11" s="195" t="s">
        <v>29</v>
      </c>
      <c r="U11" s="195" t="s">
        <v>30</v>
      </c>
      <c r="V11" s="195" t="s">
        <v>30</v>
      </c>
      <c r="W11" s="195" t="s">
        <v>29</v>
      </c>
      <c r="X11" s="195" t="s">
        <v>29</v>
      </c>
      <c r="Y11" s="195" t="s">
        <v>29</v>
      </c>
      <c r="Z11" s="195" t="s">
        <v>29</v>
      </c>
      <c r="AA11" s="195" t="s">
        <v>29</v>
      </c>
      <c r="AB11" s="195" t="s">
        <v>29</v>
      </c>
      <c r="AC11" s="195" t="s">
        <v>29</v>
      </c>
      <c r="AD11" s="195" t="s">
        <v>29</v>
      </c>
      <c r="AE11" s="196" t="s">
        <v>29</v>
      </c>
      <c r="AF11" s="196" t="s">
        <v>29</v>
      </c>
      <c r="AG11" s="196" t="s">
        <v>29</v>
      </c>
      <c r="AH11" s="196" t="s">
        <v>29</v>
      </c>
      <c r="AI11" s="195" t="s">
        <v>29</v>
      </c>
      <c r="AJ11" s="195" t="s">
        <v>29</v>
      </c>
      <c r="AK11" s="195" t="s">
        <v>30</v>
      </c>
      <c r="AL11" s="195" t="s">
        <v>29</v>
      </c>
      <c r="AM11" s="195" t="s">
        <v>29</v>
      </c>
      <c r="AN11" s="195" t="s">
        <v>30</v>
      </c>
      <c r="AO11" s="195" t="s">
        <v>29</v>
      </c>
      <c r="AP11" s="195" t="s">
        <v>29</v>
      </c>
      <c r="AQ11" s="195" t="s">
        <v>29</v>
      </c>
      <c r="AR11" s="195" t="s">
        <v>29</v>
      </c>
      <c r="AS11" s="195" t="s">
        <v>30</v>
      </c>
      <c r="AT11" s="195" t="s">
        <v>29</v>
      </c>
      <c r="AU11" s="195" t="s">
        <v>29</v>
      </c>
      <c r="AV11" s="197" t="s">
        <v>29</v>
      </c>
      <c r="AW11" s="304" t="s">
        <v>72</v>
      </c>
      <c r="AX11" s="198" t="s">
        <v>29</v>
      </c>
      <c r="AY11" s="195" t="s">
        <v>29</v>
      </c>
      <c r="AZ11" s="195" t="s">
        <v>29</v>
      </c>
      <c r="BA11" s="195" t="s">
        <v>29</v>
      </c>
      <c r="BB11" s="195" t="s">
        <v>29</v>
      </c>
      <c r="BC11" s="195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199" t="s">
        <v>27</v>
      </c>
      <c r="F12" s="199" t="s">
        <v>28</v>
      </c>
      <c r="G12" s="199" t="s">
        <v>31</v>
      </c>
      <c r="H12" s="199" t="s">
        <v>32</v>
      </c>
      <c r="I12" s="199" t="s">
        <v>33</v>
      </c>
      <c r="J12" s="199" t="s">
        <v>34</v>
      </c>
      <c r="K12" s="199" t="s">
        <v>35</v>
      </c>
      <c r="L12" s="199" t="s">
        <v>36</v>
      </c>
      <c r="M12" s="199" t="s">
        <v>37</v>
      </c>
      <c r="N12" s="199" t="s">
        <v>38</v>
      </c>
      <c r="O12" s="199" t="s">
        <v>39</v>
      </c>
      <c r="P12" s="199" t="s">
        <v>40</v>
      </c>
      <c r="Q12" s="199" t="s">
        <v>41</v>
      </c>
      <c r="R12" s="199" t="s">
        <v>42</v>
      </c>
      <c r="S12" s="199" t="s">
        <v>43</v>
      </c>
      <c r="T12" s="199" t="s">
        <v>44</v>
      </c>
      <c r="U12" s="199" t="s">
        <v>45</v>
      </c>
      <c r="V12" s="199" t="s">
        <v>46</v>
      </c>
      <c r="W12" s="199" t="s">
        <v>47</v>
      </c>
      <c r="X12" s="199" t="s">
        <v>48</v>
      </c>
      <c r="Y12" s="199" t="s">
        <v>49</v>
      </c>
      <c r="Z12" s="199" t="s">
        <v>50</v>
      </c>
      <c r="AA12" s="199" t="s">
        <v>51</v>
      </c>
      <c r="AB12" s="199" t="s">
        <v>52</v>
      </c>
      <c r="AC12" s="199" t="s">
        <v>53</v>
      </c>
      <c r="AD12" s="199" t="s">
        <v>54</v>
      </c>
      <c r="AE12" s="199" t="s">
        <v>55</v>
      </c>
      <c r="AF12" s="199" t="s">
        <v>56</v>
      </c>
      <c r="AG12" s="199" t="s">
        <v>57</v>
      </c>
      <c r="AH12" s="199" t="s">
        <v>58</v>
      </c>
      <c r="AI12" s="199" t="s">
        <v>59</v>
      </c>
      <c r="AJ12" s="199" t="s">
        <v>60</v>
      </c>
      <c r="AK12" s="199" t="s">
        <v>61</v>
      </c>
      <c r="AL12" s="199" t="s">
        <v>62</v>
      </c>
      <c r="AM12" s="199" t="s">
        <v>63</v>
      </c>
      <c r="AN12" s="199" t="s">
        <v>64</v>
      </c>
      <c r="AO12" s="199" t="s">
        <v>65</v>
      </c>
      <c r="AP12" s="199" t="s">
        <v>66</v>
      </c>
      <c r="AQ12" s="199" t="s">
        <v>67</v>
      </c>
      <c r="AR12" s="199" t="s">
        <v>68</v>
      </c>
      <c r="AS12" s="199" t="s">
        <v>69</v>
      </c>
      <c r="AT12" s="199" t="s">
        <v>70</v>
      </c>
      <c r="AU12" s="199" t="s">
        <v>71</v>
      </c>
      <c r="AV12" s="200" t="s">
        <v>32</v>
      </c>
      <c r="AW12" s="305"/>
      <c r="AX12" s="201" t="s">
        <v>73</v>
      </c>
      <c r="AY12" s="199" t="s">
        <v>61</v>
      </c>
      <c r="AZ12" s="199" t="s">
        <v>46</v>
      </c>
      <c r="BA12" s="199" t="s">
        <v>69</v>
      </c>
      <c r="BB12" s="199" t="s">
        <v>41</v>
      </c>
      <c r="BC12" s="199" t="s">
        <v>64</v>
      </c>
    </row>
    <row r="13" spans="1:55" ht="15.75">
      <c r="A13" s="14" t="s">
        <v>2</v>
      </c>
      <c r="B13" s="209">
        <f>B14+B29</f>
        <v>3958149</v>
      </c>
      <c r="C13" s="33"/>
      <c r="D13" s="34"/>
      <c r="E13" s="50">
        <f aca="true" t="shared" si="0" ref="E13:AJ13">E14+E29</f>
        <v>61933</v>
      </c>
      <c r="F13" s="50">
        <f t="shared" si="0"/>
        <v>70237</v>
      </c>
      <c r="G13" s="50">
        <f t="shared" si="0"/>
        <v>149756</v>
      </c>
      <c r="H13" s="50">
        <f t="shared" si="0"/>
        <v>136572</v>
      </c>
      <c r="I13" s="50">
        <f t="shared" si="0"/>
        <v>76065</v>
      </c>
      <c r="J13" s="50">
        <f t="shared" si="0"/>
        <v>65500</v>
      </c>
      <c r="K13" s="50">
        <f t="shared" si="0"/>
        <v>65863</v>
      </c>
      <c r="L13" s="50">
        <f t="shared" si="0"/>
        <v>72950</v>
      </c>
      <c r="M13" s="50">
        <f t="shared" si="0"/>
        <v>77769</v>
      </c>
      <c r="N13" s="50">
        <f t="shared" si="0"/>
        <v>66000</v>
      </c>
      <c r="O13" s="50">
        <f t="shared" si="0"/>
        <v>72100</v>
      </c>
      <c r="P13" s="50">
        <f t="shared" si="0"/>
        <v>62800</v>
      </c>
      <c r="Q13" s="50">
        <f t="shared" si="0"/>
        <v>167726</v>
      </c>
      <c r="R13" s="50">
        <f t="shared" si="0"/>
        <v>97316</v>
      </c>
      <c r="S13" s="50">
        <f t="shared" si="0"/>
        <v>82303</v>
      </c>
      <c r="T13" s="50">
        <f t="shared" si="0"/>
        <v>73793</v>
      </c>
      <c r="U13" s="50">
        <f t="shared" si="0"/>
        <v>189282</v>
      </c>
      <c r="V13" s="50">
        <f t="shared" si="0"/>
        <v>151901</v>
      </c>
      <c r="W13" s="50">
        <f t="shared" si="0"/>
        <v>69667</v>
      </c>
      <c r="X13" s="50">
        <f t="shared" si="0"/>
        <v>74800</v>
      </c>
      <c r="Y13" s="50">
        <f t="shared" si="0"/>
        <v>70716</v>
      </c>
      <c r="Z13" s="50">
        <f t="shared" si="0"/>
        <v>60039</v>
      </c>
      <c r="AA13" s="50">
        <f t="shared" si="0"/>
        <v>81720</v>
      </c>
      <c r="AB13" s="50">
        <f t="shared" si="0"/>
        <v>70623</v>
      </c>
      <c r="AC13" s="50">
        <f t="shared" si="0"/>
        <v>87004</v>
      </c>
      <c r="AD13" s="50">
        <f t="shared" si="0"/>
        <v>81500</v>
      </c>
      <c r="AE13" s="50">
        <f t="shared" si="0"/>
        <v>63985</v>
      </c>
      <c r="AF13" s="50">
        <f t="shared" si="0"/>
        <v>62033</v>
      </c>
      <c r="AG13" s="50">
        <f t="shared" si="0"/>
        <v>72819</v>
      </c>
      <c r="AH13" s="50">
        <f t="shared" si="0"/>
        <v>93805</v>
      </c>
      <c r="AI13" s="50">
        <f t="shared" si="0"/>
        <v>77700</v>
      </c>
      <c r="AJ13" s="50">
        <f t="shared" si="0"/>
        <v>58100</v>
      </c>
      <c r="AK13" s="50">
        <f aca="true" t="shared" si="1" ref="AK13:BC13">AK14+AK29</f>
        <v>112300</v>
      </c>
      <c r="AL13" s="50">
        <f t="shared" si="1"/>
        <v>77311</v>
      </c>
      <c r="AM13" s="202">
        <f t="shared" si="1"/>
        <v>63559</v>
      </c>
      <c r="AN13" s="50">
        <f t="shared" si="1"/>
        <v>111400</v>
      </c>
      <c r="AO13" s="50">
        <f t="shared" si="1"/>
        <v>68948</v>
      </c>
      <c r="AP13" s="50">
        <f t="shared" si="1"/>
        <v>69260</v>
      </c>
      <c r="AQ13" s="50">
        <f t="shared" si="1"/>
        <v>80809</v>
      </c>
      <c r="AR13" s="50">
        <f t="shared" si="1"/>
        <v>71735</v>
      </c>
      <c r="AS13" s="50">
        <f t="shared" si="1"/>
        <v>100400</v>
      </c>
      <c r="AT13" s="50">
        <f t="shared" si="1"/>
        <v>51134</v>
      </c>
      <c r="AU13" s="50">
        <f t="shared" si="1"/>
        <v>0</v>
      </c>
      <c r="AV13" s="50">
        <f t="shared" si="1"/>
        <v>0</v>
      </c>
      <c r="AW13" s="50">
        <f t="shared" si="1"/>
        <v>386916</v>
      </c>
      <c r="AX13" s="50">
        <f t="shared" si="1"/>
        <v>0</v>
      </c>
      <c r="AY13" s="50">
        <f t="shared" si="1"/>
        <v>0</v>
      </c>
      <c r="AZ13" s="50">
        <f t="shared" si="1"/>
        <v>0</v>
      </c>
      <c r="BA13" s="50">
        <f t="shared" si="1"/>
        <v>0</v>
      </c>
      <c r="BB13" s="50">
        <f t="shared" si="1"/>
        <v>0</v>
      </c>
      <c r="BC13" s="50">
        <f t="shared" si="1"/>
        <v>0</v>
      </c>
    </row>
    <row r="14" spans="1:55" ht="15.75">
      <c r="A14" s="15" t="s">
        <v>3</v>
      </c>
      <c r="B14" s="36">
        <f>B15+B16+B17+B18+B19+B20+B21+B22+B24+B25+B26+B27+B28</f>
        <v>3065627</v>
      </c>
      <c r="C14" s="33"/>
      <c r="D14" s="34"/>
      <c r="E14" s="203">
        <f aca="true" t="shared" si="2" ref="E14:AJ14">E15+E16+E17+E18+E19+E20+E21+E22+E24+E25+E26+E27+E28</f>
        <v>47867</v>
      </c>
      <c r="F14" s="203">
        <f t="shared" si="2"/>
        <v>54837</v>
      </c>
      <c r="G14" s="203">
        <f t="shared" si="2"/>
        <v>119589</v>
      </c>
      <c r="H14" s="203">
        <f t="shared" si="2"/>
        <v>105104</v>
      </c>
      <c r="I14" s="203">
        <f t="shared" si="2"/>
        <v>59123</v>
      </c>
      <c r="J14" s="203">
        <f t="shared" si="2"/>
        <v>50700</v>
      </c>
      <c r="K14" s="203">
        <f t="shared" si="2"/>
        <v>52719</v>
      </c>
      <c r="L14" s="203">
        <f t="shared" si="2"/>
        <v>57010</v>
      </c>
      <c r="M14" s="203">
        <f t="shared" si="2"/>
        <v>60369</v>
      </c>
      <c r="N14" s="203">
        <f t="shared" si="2"/>
        <v>52420</v>
      </c>
      <c r="O14" s="203">
        <f t="shared" si="2"/>
        <v>57223</v>
      </c>
      <c r="P14" s="203">
        <f t="shared" si="2"/>
        <v>49144</v>
      </c>
      <c r="Q14" s="203">
        <f t="shared" si="2"/>
        <v>128276</v>
      </c>
      <c r="R14" s="203">
        <f t="shared" si="2"/>
        <v>73187</v>
      </c>
      <c r="S14" s="203">
        <f t="shared" si="2"/>
        <v>64273</v>
      </c>
      <c r="T14" s="203">
        <f t="shared" si="2"/>
        <v>56693</v>
      </c>
      <c r="U14" s="203">
        <f t="shared" si="2"/>
        <v>143077</v>
      </c>
      <c r="V14" s="203">
        <f t="shared" si="2"/>
        <v>115462</v>
      </c>
      <c r="W14" s="203">
        <f t="shared" si="2"/>
        <v>54887</v>
      </c>
      <c r="X14" s="203">
        <f t="shared" si="2"/>
        <v>58990</v>
      </c>
      <c r="Y14" s="203">
        <f t="shared" si="2"/>
        <v>56235</v>
      </c>
      <c r="Z14" s="203">
        <f t="shared" si="2"/>
        <v>43095</v>
      </c>
      <c r="AA14" s="203">
        <f t="shared" si="2"/>
        <v>67451</v>
      </c>
      <c r="AB14" s="203">
        <f t="shared" si="2"/>
        <v>54910</v>
      </c>
      <c r="AC14" s="203">
        <f t="shared" si="2"/>
        <v>65864</v>
      </c>
      <c r="AD14" s="203">
        <f t="shared" si="2"/>
        <v>63390</v>
      </c>
      <c r="AE14" s="203">
        <f t="shared" si="2"/>
        <v>49684</v>
      </c>
      <c r="AF14" s="203">
        <f t="shared" si="2"/>
        <v>48516</v>
      </c>
      <c r="AG14" s="203">
        <f t="shared" si="2"/>
        <v>56969</v>
      </c>
      <c r="AH14" s="203">
        <f t="shared" si="2"/>
        <v>73315</v>
      </c>
      <c r="AI14" s="203">
        <f t="shared" si="2"/>
        <v>60299</v>
      </c>
      <c r="AJ14" s="203">
        <f t="shared" si="2"/>
        <v>44427</v>
      </c>
      <c r="AK14" s="203">
        <f aca="true" t="shared" si="3" ref="AK14:BC14">AK15+AK16+AK17+AK18+AK19+AK20+AK21+AK22+AK24+AK25+AK26+AK27+AK28</f>
        <v>85871</v>
      </c>
      <c r="AL14" s="203">
        <f t="shared" si="3"/>
        <v>61831</v>
      </c>
      <c r="AM14" s="204">
        <f t="shared" si="3"/>
        <v>49640</v>
      </c>
      <c r="AN14" s="203">
        <f t="shared" si="3"/>
        <v>87530</v>
      </c>
      <c r="AO14" s="203">
        <f t="shared" si="3"/>
        <v>52127</v>
      </c>
      <c r="AP14" s="203">
        <f t="shared" si="3"/>
        <v>54096</v>
      </c>
      <c r="AQ14" s="203">
        <f t="shared" si="3"/>
        <v>62693</v>
      </c>
      <c r="AR14" s="203">
        <f t="shared" si="3"/>
        <v>57807</v>
      </c>
      <c r="AS14" s="203">
        <f t="shared" si="3"/>
        <v>77650</v>
      </c>
      <c r="AT14" s="203">
        <f t="shared" si="3"/>
        <v>40284</v>
      </c>
      <c r="AU14" s="203">
        <f t="shared" si="3"/>
        <v>0</v>
      </c>
      <c r="AV14" s="203">
        <f t="shared" si="3"/>
        <v>0</v>
      </c>
      <c r="AW14" s="203">
        <f t="shared" si="3"/>
        <v>290993</v>
      </c>
      <c r="AX14" s="203">
        <f t="shared" si="3"/>
        <v>0</v>
      </c>
      <c r="AY14" s="203">
        <f t="shared" si="3"/>
        <v>0</v>
      </c>
      <c r="AZ14" s="203">
        <f t="shared" si="3"/>
        <v>0</v>
      </c>
      <c r="BA14" s="203">
        <f t="shared" si="3"/>
        <v>0</v>
      </c>
      <c r="BB14" s="203">
        <f t="shared" si="3"/>
        <v>0</v>
      </c>
      <c r="BC14" s="203">
        <f t="shared" si="3"/>
        <v>0</v>
      </c>
    </row>
    <row r="15" spans="1:58" ht="15">
      <c r="A15" s="17" t="s">
        <v>4</v>
      </c>
      <c r="B15" s="37">
        <f aca="true" t="shared" si="4" ref="B15:B34">E15+F15+G15+H15+I15+J15+K15+L15+M15+N15+O15+P15+Q15+R15+S15+T15+U15+V15+W15+X15+Y15+Z15+AA15+AB15+AC15+AD15+AE15+AF15+AG15+AH15+AI15+AJ15+AK15+AL15+AM15+AN15+AO15+AP15+AQ15+AR15+AS15+AT15+AU15+AV15+AW15+AX15+AY15+AZ15+BA15+BB15+BC15</f>
        <v>2600179</v>
      </c>
      <c r="C15" s="38"/>
      <c r="D15" s="39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  <c r="BF15" s="66"/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78"/>
      <c r="AN16" s="48"/>
      <c r="AO16" s="48"/>
      <c r="AP16" s="48"/>
      <c r="AQ16" s="48"/>
      <c r="AR16" s="91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44066</v>
      </c>
      <c r="C17" s="38"/>
      <c r="D17" s="39"/>
      <c r="E17" s="48">
        <v>2050</v>
      </c>
      <c r="F17" s="48"/>
      <c r="G17" s="48"/>
      <c r="H17" s="48"/>
      <c r="I17" s="48"/>
      <c r="J17" s="48">
        <v>2700</v>
      </c>
      <c r="K17" s="48"/>
      <c r="L17" s="48">
        <v>1500</v>
      </c>
      <c r="M17" s="48"/>
      <c r="N17" s="48"/>
      <c r="O17" s="48">
        <v>2150</v>
      </c>
      <c r="P17" s="48"/>
      <c r="Q17" s="48"/>
      <c r="R17" s="48"/>
      <c r="S17" s="48"/>
      <c r="T17" s="48">
        <v>2500</v>
      </c>
      <c r="U17" s="48">
        <v>5000</v>
      </c>
      <c r="V17" s="48">
        <v>5000</v>
      </c>
      <c r="W17" s="48">
        <v>1944</v>
      </c>
      <c r="X17" s="48"/>
      <c r="Y17" s="48"/>
      <c r="Z17" s="48"/>
      <c r="AA17" s="48"/>
      <c r="AB17" s="48"/>
      <c r="AC17" s="48"/>
      <c r="AD17" s="48">
        <v>2500</v>
      </c>
      <c r="AE17" s="48"/>
      <c r="AF17" s="48"/>
      <c r="AG17" s="48"/>
      <c r="AH17" s="48"/>
      <c r="AI17" s="48"/>
      <c r="AJ17" s="48"/>
      <c r="AK17" s="48"/>
      <c r="AL17" s="48"/>
      <c r="AM17" s="78"/>
      <c r="AN17" s="48"/>
      <c r="AO17" s="48"/>
      <c r="AP17" s="48"/>
      <c r="AQ17" s="48">
        <v>1722</v>
      </c>
      <c r="AR17" s="91"/>
      <c r="AS17" s="48"/>
      <c r="AT17" s="48"/>
      <c r="AU17" s="48"/>
      <c r="AV17" s="48"/>
      <c r="AW17" s="48">
        <v>17000</v>
      </c>
      <c r="AX17" s="48"/>
      <c r="AY17" s="48"/>
      <c r="AZ17" s="48"/>
      <c r="BA17" s="48"/>
      <c r="BB17" s="48"/>
      <c r="BC17" s="48"/>
    </row>
    <row r="18" spans="1:55" ht="15">
      <c r="A18" s="18" t="s">
        <v>6</v>
      </c>
      <c r="B18" s="37">
        <f t="shared" si="4"/>
        <v>163152</v>
      </c>
      <c r="C18" s="38"/>
      <c r="D18" s="39"/>
      <c r="E18" s="48">
        <v>7700</v>
      </c>
      <c r="F18" s="48"/>
      <c r="G18" s="48"/>
      <c r="H18" s="48"/>
      <c r="I18" s="48"/>
      <c r="J18" s="48">
        <v>12005</v>
      </c>
      <c r="K18" s="48"/>
      <c r="L18" s="48"/>
      <c r="M18" s="48"/>
      <c r="N18" s="48"/>
      <c r="O18" s="48">
        <v>9350</v>
      </c>
      <c r="P18" s="48"/>
      <c r="Q18" s="48"/>
      <c r="R18" s="48"/>
      <c r="S18" s="48"/>
      <c r="T18" s="48">
        <v>10500</v>
      </c>
      <c r="U18" s="48">
        <v>20931</v>
      </c>
      <c r="V18" s="48">
        <v>15000</v>
      </c>
      <c r="W18" s="48">
        <v>7350</v>
      </c>
      <c r="X18" s="48"/>
      <c r="Y18" s="48"/>
      <c r="Z18" s="48"/>
      <c r="AA18" s="48"/>
      <c r="AB18" s="48"/>
      <c r="AC18" s="48"/>
      <c r="AD18" s="48">
        <v>9790</v>
      </c>
      <c r="AE18" s="48"/>
      <c r="AF18" s="48"/>
      <c r="AG18" s="48"/>
      <c r="AH18" s="48"/>
      <c r="AI18" s="48"/>
      <c r="AJ18" s="48"/>
      <c r="AK18" s="48">
        <v>15000</v>
      </c>
      <c r="AL18" s="48"/>
      <c r="AM18" s="78"/>
      <c r="AN18" s="48"/>
      <c r="AO18" s="48"/>
      <c r="AP18" s="48"/>
      <c r="AQ18" s="48">
        <v>10526</v>
      </c>
      <c r="AR18" s="91"/>
      <c r="AS18" s="48"/>
      <c r="AT18" s="48"/>
      <c r="AU18" s="48"/>
      <c r="AV18" s="48"/>
      <c r="AW18" s="48">
        <v>45000</v>
      </c>
      <c r="AX18" s="48"/>
      <c r="AY18" s="48"/>
      <c r="AZ18" s="48"/>
      <c r="BA18" s="48"/>
      <c r="BB18" s="48"/>
      <c r="BC18" s="48"/>
    </row>
    <row r="19" spans="1:55" ht="15">
      <c r="A19" s="18" t="s">
        <v>7</v>
      </c>
      <c r="B19" s="37">
        <f t="shared" si="4"/>
        <v>148088</v>
      </c>
      <c r="C19" s="38"/>
      <c r="D19" s="39"/>
      <c r="E19" s="48">
        <v>1000</v>
      </c>
      <c r="F19" s="48">
        <v>1000</v>
      </c>
      <c r="G19" s="48">
        <v>1970</v>
      </c>
      <c r="H19" s="48">
        <v>1242</v>
      </c>
      <c r="I19" s="48">
        <v>5223</v>
      </c>
      <c r="J19" s="48">
        <v>2100</v>
      </c>
      <c r="K19" s="48">
        <v>1456</v>
      </c>
      <c r="L19" s="48">
        <v>4000</v>
      </c>
      <c r="M19" s="48"/>
      <c r="N19" s="48"/>
      <c r="O19" s="48">
        <v>845</v>
      </c>
      <c r="P19" s="48">
        <v>772</v>
      </c>
      <c r="Q19" s="48"/>
      <c r="R19" s="48">
        <v>9170</v>
      </c>
      <c r="S19" s="48">
        <v>3301</v>
      </c>
      <c r="T19" s="48">
        <v>550</v>
      </c>
      <c r="U19" s="48">
        <v>2281</v>
      </c>
      <c r="V19" s="48">
        <v>1720</v>
      </c>
      <c r="W19" s="48">
        <v>7855</v>
      </c>
      <c r="X19" s="48">
        <v>1128</v>
      </c>
      <c r="Y19" s="48">
        <v>17186</v>
      </c>
      <c r="Z19" s="48">
        <v>1496</v>
      </c>
      <c r="AA19" s="48">
        <v>1250</v>
      </c>
      <c r="AB19" s="48">
        <v>934</v>
      </c>
      <c r="AC19" s="48">
        <v>4355</v>
      </c>
      <c r="AD19" s="48">
        <v>5100</v>
      </c>
      <c r="AE19" s="48"/>
      <c r="AF19" s="48"/>
      <c r="AG19" s="48">
        <v>5278</v>
      </c>
      <c r="AH19" s="48">
        <v>655</v>
      </c>
      <c r="AI19" s="48">
        <v>5690</v>
      </c>
      <c r="AJ19" s="48">
        <v>4600</v>
      </c>
      <c r="AK19" s="48">
        <v>5000</v>
      </c>
      <c r="AL19" s="48">
        <v>5000</v>
      </c>
      <c r="AM19" s="78">
        <v>600</v>
      </c>
      <c r="AN19" s="48">
        <v>2600</v>
      </c>
      <c r="AO19" s="48">
        <v>873</v>
      </c>
      <c r="AP19" s="48">
        <v>7395</v>
      </c>
      <c r="AQ19" s="48">
        <v>8806</v>
      </c>
      <c r="AR19" s="91">
        <v>657</v>
      </c>
      <c r="AS19" s="48">
        <v>2000</v>
      </c>
      <c r="AT19" s="48"/>
      <c r="AU19" s="48"/>
      <c r="AV19" s="48"/>
      <c r="AW19" s="48">
        <v>23000</v>
      </c>
      <c r="AX19" s="48"/>
      <c r="AY19" s="48"/>
      <c r="AZ19" s="48"/>
      <c r="BA19" s="48"/>
      <c r="BB19" s="48"/>
      <c r="BC19" s="48"/>
    </row>
    <row r="20" spans="1:55" s="86" customFormat="1" ht="15">
      <c r="A20" s="138" t="s">
        <v>8</v>
      </c>
      <c r="B20" s="88">
        <f t="shared" si="4"/>
        <v>12955</v>
      </c>
      <c r="C20" s="89"/>
      <c r="D20" s="90"/>
      <c r="E20" s="91">
        <v>480</v>
      </c>
      <c r="F20" s="91"/>
      <c r="G20" s="91"/>
      <c r="H20" s="91"/>
      <c r="I20" s="91"/>
      <c r="J20" s="91">
        <v>500</v>
      </c>
      <c r="K20" s="91"/>
      <c r="L20" s="91"/>
      <c r="M20" s="91"/>
      <c r="N20" s="91">
        <v>240</v>
      </c>
      <c r="O20" s="91">
        <v>300</v>
      </c>
      <c r="P20" s="91"/>
      <c r="Q20" s="91"/>
      <c r="R20" s="91">
        <v>450</v>
      </c>
      <c r="S20" s="91"/>
      <c r="T20" s="91">
        <v>500</v>
      </c>
      <c r="U20" s="130">
        <v>1050</v>
      </c>
      <c r="V20" s="91">
        <v>450</v>
      </c>
      <c r="W20" s="91">
        <v>450</v>
      </c>
      <c r="X20" s="91"/>
      <c r="Y20" s="91">
        <v>256</v>
      </c>
      <c r="Z20" s="91">
        <v>572</v>
      </c>
      <c r="AA20" s="91">
        <v>360</v>
      </c>
      <c r="AB20" s="91"/>
      <c r="AC20" s="91"/>
      <c r="AD20" s="91">
        <v>700</v>
      </c>
      <c r="AE20" s="91"/>
      <c r="AF20" s="91"/>
      <c r="AG20" s="91"/>
      <c r="AH20" s="91"/>
      <c r="AI20" s="91"/>
      <c r="AJ20" s="91"/>
      <c r="AK20" s="91">
        <v>1300</v>
      </c>
      <c r="AL20" s="91"/>
      <c r="AM20" s="92"/>
      <c r="AN20" s="91"/>
      <c r="AO20" s="91">
        <v>666</v>
      </c>
      <c r="AP20" s="91"/>
      <c r="AQ20" s="91">
        <v>674</v>
      </c>
      <c r="AR20" s="91"/>
      <c r="AS20" s="91">
        <v>400</v>
      </c>
      <c r="AT20" s="91">
        <v>607</v>
      </c>
      <c r="AU20" s="91"/>
      <c r="AV20" s="91"/>
      <c r="AW20" s="91">
        <v>3000</v>
      </c>
      <c r="AX20" s="91"/>
      <c r="AY20" s="91"/>
      <c r="AZ20" s="91"/>
      <c r="BA20" s="91"/>
      <c r="BB20" s="91"/>
      <c r="BC20" s="91"/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7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7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59956</v>
      </c>
      <c r="C24" s="38"/>
      <c r="D24" s="39"/>
      <c r="E24" s="48"/>
      <c r="F24" s="48"/>
      <c r="G24" s="48">
        <v>740</v>
      </c>
      <c r="H24" s="48"/>
      <c r="I24" s="48">
        <v>1310</v>
      </c>
      <c r="J24" s="48"/>
      <c r="K24" s="48"/>
      <c r="L24" s="48"/>
      <c r="M24" s="48">
        <v>2200</v>
      </c>
      <c r="N24" s="48">
        <v>2800</v>
      </c>
      <c r="O24" s="48"/>
      <c r="P24" s="48">
        <v>1584</v>
      </c>
      <c r="Q24" s="48"/>
      <c r="R24" s="48">
        <v>910</v>
      </c>
      <c r="S24" s="48">
        <v>1080</v>
      </c>
      <c r="T24" s="48"/>
      <c r="U24" s="48">
        <v>5900</v>
      </c>
      <c r="V24" s="48">
        <v>3762</v>
      </c>
      <c r="W24" s="48"/>
      <c r="X24" s="48"/>
      <c r="Y24" s="48"/>
      <c r="Z24" s="48"/>
      <c r="AA24" s="48">
        <v>13120</v>
      </c>
      <c r="AB24" s="48"/>
      <c r="AC24" s="48">
        <v>2150</v>
      </c>
      <c r="AD24" s="48"/>
      <c r="AE24" s="48"/>
      <c r="AF24" s="48"/>
      <c r="AG24" s="48"/>
      <c r="AH24" s="48">
        <v>9900</v>
      </c>
      <c r="AI24" s="48"/>
      <c r="AJ24" s="48">
        <v>300</v>
      </c>
      <c r="AK24" s="48"/>
      <c r="AL24" s="48"/>
      <c r="AM24" s="78"/>
      <c r="AN24" s="48">
        <v>2400</v>
      </c>
      <c r="AO24" s="48"/>
      <c r="AP24" s="48"/>
      <c r="AQ24" s="48"/>
      <c r="AR24" s="48"/>
      <c r="AS24" s="48">
        <v>1800</v>
      </c>
      <c r="AT24" s="48"/>
      <c r="AU24" s="48"/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200</v>
      </c>
      <c r="C25" s="38"/>
      <c r="D25" s="39"/>
      <c r="E25" s="48">
        <v>200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7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18378</v>
      </c>
      <c r="C26" s="38"/>
      <c r="D26" s="39"/>
      <c r="E26" s="48"/>
      <c r="F26" s="48">
        <v>200</v>
      </c>
      <c r="G26" s="48"/>
      <c r="H26" s="48"/>
      <c r="I26" s="48"/>
      <c r="J26" s="48"/>
      <c r="K26" s="48">
        <v>130</v>
      </c>
      <c r="L26" s="48"/>
      <c r="M26" s="48">
        <v>69</v>
      </c>
      <c r="N26" s="48"/>
      <c r="O26" s="48"/>
      <c r="P26" s="48">
        <v>20</v>
      </c>
      <c r="Q26" s="48">
        <v>100</v>
      </c>
      <c r="R26" s="48"/>
      <c r="S26" s="48"/>
      <c r="T26" s="48">
        <v>100</v>
      </c>
      <c r="U26" s="48"/>
      <c r="V26" s="48">
        <v>260</v>
      </c>
      <c r="W26" s="48"/>
      <c r="X26" s="48"/>
      <c r="Y26" s="48">
        <v>130</v>
      </c>
      <c r="Z26" s="48">
        <v>130</v>
      </c>
      <c r="AA26" s="48">
        <v>65</v>
      </c>
      <c r="AB26" s="48"/>
      <c r="AC26" s="48">
        <v>180</v>
      </c>
      <c r="AD26" s="48"/>
      <c r="AE26" s="48"/>
      <c r="AF26" s="48"/>
      <c r="AG26" s="48"/>
      <c r="AH26" s="48"/>
      <c r="AI26" s="48">
        <v>474</v>
      </c>
      <c r="AJ26" s="48"/>
      <c r="AK26" s="48">
        <v>1000</v>
      </c>
      <c r="AL26" s="48"/>
      <c r="AM26" s="78">
        <v>130</v>
      </c>
      <c r="AN26" s="48">
        <v>130</v>
      </c>
      <c r="AO26" s="48">
        <v>130</v>
      </c>
      <c r="AP26" s="48">
        <v>130</v>
      </c>
      <c r="AQ26" s="48"/>
      <c r="AR26" s="48"/>
      <c r="AS26" s="48"/>
      <c r="AT26" s="48"/>
      <c r="AU26" s="48"/>
      <c r="AV26" s="48"/>
      <c r="AW26" s="48">
        <v>15000</v>
      </c>
      <c r="AX26" s="48"/>
      <c r="AY26" s="48"/>
      <c r="AZ26" s="48"/>
      <c r="BA26" s="48"/>
      <c r="BB26" s="48"/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7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s="86" customFormat="1" ht="15">
      <c r="A28" s="87" t="s">
        <v>15</v>
      </c>
      <c r="B28" s="131">
        <f t="shared" si="4"/>
        <v>18653</v>
      </c>
      <c r="C28" s="89"/>
      <c r="D28" s="90"/>
      <c r="E28" s="91"/>
      <c r="F28" s="130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>
        <v>18653</v>
      </c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</row>
    <row r="29" spans="1:55" ht="15.75">
      <c r="A29" s="16" t="s">
        <v>16</v>
      </c>
      <c r="B29" s="42">
        <f t="shared" si="4"/>
        <v>892522</v>
      </c>
      <c r="C29" s="33"/>
      <c r="D29" s="34"/>
      <c r="E29" s="203">
        <f aca="true" t="shared" si="5" ref="E29:AK29">E30+E31+E32+E33+E34</f>
        <v>14066</v>
      </c>
      <c r="F29" s="203">
        <f t="shared" si="5"/>
        <v>15400</v>
      </c>
      <c r="G29" s="203">
        <f t="shared" si="5"/>
        <v>30167</v>
      </c>
      <c r="H29" s="203">
        <f t="shared" si="5"/>
        <v>31468</v>
      </c>
      <c r="I29" s="203">
        <f t="shared" si="5"/>
        <v>16942</v>
      </c>
      <c r="J29" s="203">
        <f t="shared" si="5"/>
        <v>14800</v>
      </c>
      <c r="K29" s="203">
        <f t="shared" si="5"/>
        <v>13144</v>
      </c>
      <c r="L29" s="203">
        <f t="shared" si="5"/>
        <v>15940</v>
      </c>
      <c r="M29" s="203">
        <f t="shared" si="5"/>
        <v>17400</v>
      </c>
      <c r="N29" s="203">
        <f t="shared" si="5"/>
        <v>13580</v>
      </c>
      <c r="O29" s="203">
        <f t="shared" si="5"/>
        <v>14877</v>
      </c>
      <c r="P29" s="203">
        <f t="shared" si="5"/>
        <v>13656</v>
      </c>
      <c r="Q29" s="203">
        <f t="shared" si="5"/>
        <v>39450</v>
      </c>
      <c r="R29" s="203">
        <f t="shared" si="5"/>
        <v>24129</v>
      </c>
      <c r="S29" s="203">
        <f t="shared" si="5"/>
        <v>18030</v>
      </c>
      <c r="T29" s="203">
        <f t="shared" si="5"/>
        <v>17100</v>
      </c>
      <c r="U29" s="203">
        <f t="shared" si="5"/>
        <v>46205</v>
      </c>
      <c r="V29" s="203">
        <f t="shared" si="5"/>
        <v>36439</v>
      </c>
      <c r="W29" s="203">
        <f t="shared" si="5"/>
        <v>14780</v>
      </c>
      <c r="X29" s="203">
        <f t="shared" si="5"/>
        <v>15810</v>
      </c>
      <c r="Y29" s="203">
        <f t="shared" si="5"/>
        <v>14481</v>
      </c>
      <c r="Z29" s="203">
        <f t="shared" si="5"/>
        <v>16944</v>
      </c>
      <c r="AA29" s="203">
        <f t="shared" si="5"/>
        <v>14269</v>
      </c>
      <c r="AB29" s="203">
        <f t="shared" si="5"/>
        <v>15713</v>
      </c>
      <c r="AC29" s="203">
        <f t="shared" si="5"/>
        <v>21140</v>
      </c>
      <c r="AD29" s="203">
        <f t="shared" si="5"/>
        <v>18110</v>
      </c>
      <c r="AE29" s="203">
        <f t="shared" si="5"/>
        <v>14301</v>
      </c>
      <c r="AF29" s="203">
        <f t="shared" si="5"/>
        <v>13517</v>
      </c>
      <c r="AG29" s="203">
        <f t="shared" si="5"/>
        <v>15850</v>
      </c>
      <c r="AH29" s="203">
        <f t="shared" si="5"/>
        <v>20490</v>
      </c>
      <c r="AI29" s="203">
        <f t="shared" si="5"/>
        <v>17401</v>
      </c>
      <c r="AJ29" s="203">
        <f t="shared" si="5"/>
        <v>13673</v>
      </c>
      <c r="AK29" s="203">
        <f t="shared" si="5"/>
        <v>26429</v>
      </c>
      <c r="AL29" s="203">
        <f>AL30+AL31+AL32+AL33+AL34+AL35</f>
        <v>15480</v>
      </c>
      <c r="AM29" s="204">
        <f aca="true" t="shared" si="6" ref="AM29:BC29">AM30+AM31+AM32+AM33+AM34</f>
        <v>13919</v>
      </c>
      <c r="AN29" s="203">
        <f t="shared" si="6"/>
        <v>23870</v>
      </c>
      <c r="AO29" s="203">
        <f t="shared" si="6"/>
        <v>16821</v>
      </c>
      <c r="AP29" s="203">
        <f t="shared" si="6"/>
        <v>15164</v>
      </c>
      <c r="AQ29" s="203">
        <f t="shared" si="6"/>
        <v>18116</v>
      </c>
      <c r="AR29" s="203">
        <f t="shared" si="6"/>
        <v>13928</v>
      </c>
      <c r="AS29" s="203">
        <f t="shared" si="6"/>
        <v>22750</v>
      </c>
      <c r="AT29" s="203">
        <f t="shared" si="6"/>
        <v>10850</v>
      </c>
      <c r="AU29" s="203">
        <f t="shared" si="6"/>
        <v>0</v>
      </c>
      <c r="AV29" s="203">
        <f t="shared" si="6"/>
        <v>0</v>
      </c>
      <c r="AW29" s="203">
        <f t="shared" si="6"/>
        <v>95923</v>
      </c>
      <c r="AX29" s="203">
        <f t="shared" si="6"/>
        <v>0</v>
      </c>
      <c r="AY29" s="203">
        <f t="shared" si="6"/>
        <v>0</v>
      </c>
      <c r="AZ29" s="203">
        <f t="shared" si="6"/>
        <v>0</v>
      </c>
      <c r="BA29" s="203">
        <f t="shared" si="6"/>
        <v>0</v>
      </c>
      <c r="BB29" s="203">
        <f t="shared" si="6"/>
        <v>0</v>
      </c>
      <c r="BC29" s="203">
        <f t="shared" si="6"/>
        <v>0</v>
      </c>
    </row>
    <row r="30" spans="1:55" ht="15">
      <c r="A30" s="17" t="s">
        <v>17</v>
      </c>
      <c r="B30" s="37">
        <f t="shared" si="4"/>
        <v>674924</v>
      </c>
      <c r="C30" s="38"/>
      <c r="D30" s="39"/>
      <c r="E30" s="48">
        <v>10614</v>
      </c>
      <c r="F30" s="48">
        <v>11620</v>
      </c>
      <c r="G30" s="48">
        <v>22765</v>
      </c>
      <c r="H30" s="48">
        <v>23490</v>
      </c>
      <c r="I30" s="48">
        <v>12814</v>
      </c>
      <c r="J30" s="48">
        <v>11000</v>
      </c>
      <c r="K30" s="48">
        <v>10286</v>
      </c>
      <c r="L30" s="48">
        <v>12154</v>
      </c>
      <c r="M30" s="48">
        <v>12600</v>
      </c>
      <c r="N30" s="48">
        <v>10250</v>
      </c>
      <c r="O30" s="48">
        <v>11620</v>
      </c>
      <c r="P30" s="48">
        <v>10305</v>
      </c>
      <c r="Q30" s="48">
        <v>30100</v>
      </c>
      <c r="R30" s="48">
        <v>18206</v>
      </c>
      <c r="S30" s="48">
        <v>13600</v>
      </c>
      <c r="T30" s="48">
        <v>12700</v>
      </c>
      <c r="U30" s="48">
        <v>34860</v>
      </c>
      <c r="V30" s="48">
        <v>27722</v>
      </c>
      <c r="W30" s="48">
        <v>11509</v>
      </c>
      <c r="X30" s="48">
        <v>12344</v>
      </c>
      <c r="Y30" s="48">
        <v>10917</v>
      </c>
      <c r="Z30" s="48">
        <v>12785</v>
      </c>
      <c r="AA30" s="48">
        <v>11134</v>
      </c>
      <c r="AB30" s="48">
        <v>11872</v>
      </c>
      <c r="AC30" s="48">
        <v>15150</v>
      </c>
      <c r="AD30" s="48">
        <v>13530</v>
      </c>
      <c r="AE30" s="48">
        <v>10792</v>
      </c>
      <c r="AF30" s="48">
        <v>10520</v>
      </c>
      <c r="AG30" s="48">
        <v>11960</v>
      </c>
      <c r="AH30" s="48">
        <v>15954</v>
      </c>
      <c r="AI30" s="48">
        <v>13161</v>
      </c>
      <c r="AJ30" s="48">
        <v>10320</v>
      </c>
      <c r="AK30" s="48">
        <v>19700</v>
      </c>
      <c r="AL30" s="48">
        <v>11500</v>
      </c>
      <c r="AM30" s="78">
        <v>10837</v>
      </c>
      <c r="AN30" s="48">
        <v>18041</v>
      </c>
      <c r="AO30" s="48">
        <v>12710</v>
      </c>
      <c r="AP30" s="48">
        <v>11442</v>
      </c>
      <c r="AQ30" s="48">
        <v>13623</v>
      </c>
      <c r="AR30" s="48">
        <v>9983</v>
      </c>
      <c r="AS30" s="48">
        <v>17600</v>
      </c>
      <c r="AT30" s="48">
        <v>8450</v>
      </c>
      <c r="AU30" s="48"/>
      <c r="AV30" s="48"/>
      <c r="AW30" s="48">
        <v>72384</v>
      </c>
      <c r="AX30" s="48"/>
      <c r="AY30" s="48"/>
      <c r="AZ30" s="48"/>
      <c r="BA30" s="48"/>
      <c r="BB30" s="48"/>
      <c r="BC30" s="48"/>
    </row>
    <row r="31" spans="1:55" ht="15">
      <c r="A31" s="17" t="s">
        <v>18</v>
      </c>
      <c r="B31" s="37">
        <f t="shared" si="4"/>
        <v>16453</v>
      </c>
      <c r="C31" s="38"/>
      <c r="D31" s="39"/>
      <c r="E31" s="48">
        <v>255</v>
      </c>
      <c r="F31" s="48">
        <v>280</v>
      </c>
      <c r="G31" s="48">
        <v>547</v>
      </c>
      <c r="H31" s="48">
        <v>565</v>
      </c>
      <c r="I31" s="48">
        <v>308</v>
      </c>
      <c r="J31" s="48">
        <v>300</v>
      </c>
      <c r="K31" s="48">
        <v>242</v>
      </c>
      <c r="L31" s="48">
        <v>271</v>
      </c>
      <c r="M31" s="48">
        <v>350</v>
      </c>
      <c r="N31" s="48">
        <v>250</v>
      </c>
      <c r="O31" s="48">
        <v>275</v>
      </c>
      <c r="P31" s="48">
        <v>248</v>
      </c>
      <c r="Q31" s="48">
        <v>750</v>
      </c>
      <c r="R31" s="48">
        <v>438</v>
      </c>
      <c r="S31" s="48">
        <v>332</v>
      </c>
      <c r="T31" s="48">
        <v>400</v>
      </c>
      <c r="U31" s="48">
        <v>840</v>
      </c>
      <c r="V31" s="48">
        <v>643</v>
      </c>
      <c r="W31" s="48">
        <v>277</v>
      </c>
      <c r="X31" s="48">
        <v>293</v>
      </c>
      <c r="Y31" s="48">
        <v>259</v>
      </c>
      <c r="Z31" s="48">
        <v>308</v>
      </c>
      <c r="AA31" s="48">
        <v>265</v>
      </c>
      <c r="AB31" s="48">
        <v>284</v>
      </c>
      <c r="AC31" s="48">
        <v>370</v>
      </c>
      <c r="AD31" s="48">
        <v>330</v>
      </c>
      <c r="AE31" s="48">
        <v>259</v>
      </c>
      <c r="AF31" s="48">
        <v>253</v>
      </c>
      <c r="AG31" s="48">
        <v>288</v>
      </c>
      <c r="AH31" s="48">
        <v>384</v>
      </c>
      <c r="AI31" s="48">
        <v>316</v>
      </c>
      <c r="AJ31" s="48">
        <v>250</v>
      </c>
      <c r="AK31" s="48">
        <v>500</v>
      </c>
      <c r="AL31" s="48">
        <v>280</v>
      </c>
      <c r="AM31" s="78">
        <v>261</v>
      </c>
      <c r="AN31" s="48">
        <v>435</v>
      </c>
      <c r="AO31" s="48">
        <v>310</v>
      </c>
      <c r="AP31" s="48">
        <v>276</v>
      </c>
      <c r="AQ31" s="48">
        <v>333</v>
      </c>
      <c r="AR31" s="48">
        <v>238</v>
      </c>
      <c r="AS31" s="48">
        <v>450</v>
      </c>
      <c r="AT31" s="48">
        <v>200</v>
      </c>
      <c r="AU31" s="48"/>
      <c r="AV31" s="48"/>
      <c r="AW31" s="48">
        <v>1740</v>
      </c>
      <c r="AX31" s="48"/>
      <c r="AY31" s="48"/>
      <c r="AZ31" s="48"/>
      <c r="BA31" s="48"/>
      <c r="BB31" s="48"/>
      <c r="BC31" s="48"/>
    </row>
    <row r="32" spans="1:55" ht="15">
      <c r="A32" s="17" t="s">
        <v>19</v>
      </c>
      <c r="B32" s="37">
        <f t="shared" si="4"/>
        <v>169137</v>
      </c>
      <c r="C32" s="38"/>
      <c r="D32" s="39"/>
      <c r="E32" s="48">
        <v>2654</v>
      </c>
      <c r="F32" s="48">
        <v>2900</v>
      </c>
      <c r="G32" s="48">
        <v>5691</v>
      </c>
      <c r="H32" s="48">
        <v>6211</v>
      </c>
      <c r="I32" s="48">
        <v>3203</v>
      </c>
      <c r="J32" s="48">
        <v>2800</v>
      </c>
      <c r="K32" s="48">
        <v>2512</v>
      </c>
      <c r="L32" s="48">
        <v>2885</v>
      </c>
      <c r="M32" s="48">
        <v>3300</v>
      </c>
      <c r="N32" s="48">
        <v>2550</v>
      </c>
      <c r="O32" s="48">
        <v>2862</v>
      </c>
      <c r="P32" s="48">
        <v>2576</v>
      </c>
      <c r="Q32" s="48">
        <v>7500</v>
      </c>
      <c r="R32" s="48">
        <v>4552</v>
      </c>
      <c r="S32" s="48">
        <v>3400</v>
      </c>
      <c r="T32" s="48">
        <v>3200</v>
      </c>
      <c r="U32" s="48">
        <v>8720</v>
      </c>
      <c r="V32" s="48">
        <v>6681</v>
      </c>
      <c r="W32" s="48">
        <v>2876</v>
      </c>
      <c r="X32" s="48">
        <v>3046</v>
      </c>
      <c r="Y32" s="48">
        <v>2735</v>
      </c>
      <c r="Z32" s="48">
        <v>3196</v>
      </c>
      <c r="AA32" s="48">
        <v>2755</v>
      </c>
      <c r="AB32" s="48">
        <v>2952</v>
      </c>
      <c r="AC32" s="48">
        <v>3790</v>
      </c>
      <c r="AD32" s="48">
        <v>3500</v>
      </c>
      <c r="AE32" s="48">
        <v>2698</v>
      </c>
      <c r="AF32" s="48">
        <v>2635</v>
      </c>
      <c r="AG32" s="48">
        <v>2990</v>
      </c>
      <c r="AH32" s="48">
        <v>3988</v>
      </c>
      <c r="AI32" s="48">
        <v>3290</v>
      </c>
      <c r="AJ32" s="48">
        <v>2600</v>
      </c>
      <c r="AK32" s="48">
        <v>5000</v>
      </c>
      <c r="AL32" s="48">
        <v>3000</v>
      </c>
      <c r="AM32" s="78">
        <v>2709</v>
      </c>
      <c r="AN32" s="48">
        <v>4524</v>
      </c>
      <c r="AO32" s="48">
        <v>3180</v>
      </c>
      <c r="AP32" s="48">
        <v>2860</v>
      </c>
      <c r="AQ32" s="48">
        <v>3455</v>
      </c>
      <c r="AR32" s="48">
        <v>2465</v>
      </c>
      <c r="AS32" s="48">
        <v>4500</v>
      </c>
      <c r="AT32" s="48">
        <v>2100</v>
      </c>
      <c r="AU32" s="48"/>
      <c r="AV32" s="48"/>
      <c r="AW32" s="48">
        <v>18096</v>
      </c>
      <c r="AX32" s="48"/>
      <c r="AY32" s="48"/>
      <c r="AZ32" s="48"/>
      <c r="BA32" s="48"/>
      <c r="BB32" s="48"/>
      <c r="BC32" s="48"/>
    </row>
    <row r="33" spans="1:55" ht="15">
      <c r="A33" s="210" t="s">
        <v>20</v>
      </c>
      <c r="B33" s="37">
        <f t="shared" si="4"/>
        <v>7251</v>
      </c>
      <c r="C33" s="38"/>
      <c r="D33" s="39"/>
      <c r="E33" s="206">
        <v>109</v>
      </c>
      <c r="F33" s="206">
        <v>120</v>
      </c>
      <c r="G33" s="206">
        <v>234</v>
      </c>
      <c r="H33" s="206">
        <v>242</v>
      </c>
      <c r="I33" s="206">
        <v>97</v>
      </c>
      <c r="J33" s="206">
        <v>250</v>
      </c>
      <c r="K33" s="206">
        <v>104</v>
      </c>
      <c r="L33" s="206">
        <v>125</v>
      </c>
      <c r="M33" s="206">
        <v>150</v>
      </c>
      <c r="N33" s="206">
        <v>110</v>
      </c>
      <c r="O33" s="206">
        <v>120</v>
      </c>
      <c r="P33" s="206">
        <v>106</v>
      </c>
      <c r="Q33" s="206">
        <v>300</v>
      </c>
      <c r="R33" s="206">
        <v>188</v>
      </c>
      <c r="S33" s="206">
        <v>140</v>
      </c>
      <c r="T33" s="206">
        <v>200</v>
      </c>
      <c r="U33" s="206">
        <v>360</v>
      </c>
      <c r="V33" s="206">
        <v>300</v>
      </c>
      <c r="W33" s="206">
        <v>118</v>
      </c>
      <c r="X33" s="206">
        <v>127</v>
      </c>
      <c r="Y33" s="206">
        <v>121</v>
      </c>
      <c r="Z33" s="206">
        <v>132</v>
      </c>
      <c r="AA33" s="206">
        <v>115</v>
      </c>
      <c r="AB33" s="206">
        <v>122</v>
      </c>
      <c r="AC33" s="206">
        <v>110</v>
      </c>
      <c r="AD33" s="206">
        <v>150</v>
      </c>
      <c r="AE33" s="206">
        <v>111</v>
      </c>
      <c r="AF33" s="206">
        <v>109</v>
      </c>
      <c r="AG33" s="206">
        <v>123</v>
      </c>
      <c r="AH33" s="206">
        <v>164</v>
      </c>
      <c r="AI33" s="206">
        <v>96</v>
      </c>
      <c r="AJ33" s="206">
        <v>75</v>
      </c>
      <c r="AK33" s="206">
        <v>379</v>
      </c>
      <c r="AL33" s="206">
        <v>200</v>
      </c>
      <c r="AM33" s="207">
        <v>112</v>
      </c>
      <c r="AN33" s="206">
        <v>130</v>
      </c>
      <c r="AO33" s="206">
        <v>92</v>
      </c>
      <c r="AP33" s="206">
        <v>118</v>
      </c>
      <c r="AQ33" s="206">
        <v>140</v>
      </c>
      <c r="AR33" s="206">
        <v>107</v>
      </c>
      <c r="AS33" s="206">
        <v>200</v>
      </c>
      <c r="AT33" s="206">
        <v>100</v>
      </c>
      <c r="AU33" s="206"/>
      <c r="AV33" s="206"/>
      <c r="AW33" s="206">
        <v>745</v>
      </c>
      <c r="AX33" s="206"/>
      <c r="AY33" s="206"/>
      <c r="AZ33" s="206"/>
      <c r="BA33" s="206"/>
      <c r="BB33" s="206"/>
      <c r="BC33" s="206"/>
    </row>
    <row r="34" spans="1:55" s="214" customFormat="1" ht="15">
      <c r="A34" s="212" t="s">
        <v>75</v>
      </c>
      <c r="B34" s="37">
        <f t="shared" si="4"/>
        <v>24757</v>
      </c>
      <c r="C34" s="38"/>
      <c r="D34" s="213"/>
      <c r="E34" s="48">
        <v>434</v>
      </c>
      <c r="F34" s="48">
        <v>480</v>
      </c>
      <c r="G34" s="48">
        <v>930</v>
      </c>
      <c r="H34" s="48">
        <v>960</v>
      </c>
      <c r="I34" s="48">
        <v>520</v>
      </c>
      <c r="J34" s="48">
        <v>450</v>
      </c>
      <c r="K34" s="48"/>
      <c r="L34" s="48">
        <v>505</v>
      </c>
      <c r="M34" s="48">
        <v>1000</v>
      </c>
      <c r="N34" s="48">
        <v>420</v>
      </c>
      <c r="O34" s="48"/>
      <c r="P34" s="48">
        <v>421</v>
      </c>
      <c r="Q34" s="48">
        <v>800</v>
      </c>
      <c r="R34" s="48">
        <v>745</v>
      </c>
      <c r="S34" s="48">
        <v>558</v>
      </c>
      <c r="T34" s="48">
        <v>600</v>
      </c>
      <c r="U34" s="48">
        <v>1425</v>
      </c>
      <c r="V34" s="48">
        <v>1093</v>
      </c>
      <c r="W34" s="48"/>
      <c r="X34" s="48"/>
      <c r="Y34" s="48">
        <v>449</v>
      </c>
      <c r="Z34" s="48">
        <v>523</v>
      </c>
      <c r="AA34" s="48"/>
      <c r="AB34" s="48">
        <v>483</v>
      </c>
      <c r="AC34" s="48">
        <v>1720</v>
      </c>
      <c r="AD34" s="48">
        <v>600</v>
      </c>
      <c r="AE34" s="48">
        <v>441</v>
      </c>
      <c r="AF34" s="48"/>
      <c r="AG34" s="48">
        <v>489</v>
      </c>
      <c r="AH34" s="48"/>
      <c r="AI34" s="48">
        <v>538</v>
      </c>
      <c r="AJ34" s="48">
        <v>428</v>
      </c>
      <c r="AK34" s="48">
        <v>850</v>
      </c>
      <c r="AL34" s="48">
        <v>500</v>
      </c>
      <c r="AM34" s="78"/>
      <c r="AN34" s="48">
        <v>740</v>
      </c>
      <c r="AO34" s="48">
        <v>529</v>
      </c>
      <c r="AP34" s="48">
        <v>468</v>
      </c>
      <c r="AQ34" s="48">
        <v>565</v>
      </c>
      <c r="AR34" s="48">
        <v>1135</v>
      </c>
      <c r="AS34" s="48"/>
      <c r="AT34" s="48"/>
      <c r="AU34" s="48"/>
      <c r="AV34" s="48"/>
      <c r="AW34" s="48">
        <v>2958</v>
      </c>
      <c r="AX34" s="48"/>
      <c r="AY34" s="48"/>
      <c r="AZ34" s="48"/>
      <c r="BA34" s="48"/>
      <c r="BB34" s="48"/>
      <c r="BC34" s="48"/>
    </row>
    <row r="35" spans="1:55" s="3" customFormat="1" ht="15">
      <c r="A35" s="211"/>
      <c r="B35" s="146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3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7:54" ht="12.75">
      <c r="G36" s="122"/>
      <c r="M36" s="20"/>
      <c r="R36" s="20"/>
      <c r="AC36" t="s">
        <v>183</v>
      </c>
      <c r="AK36" s="53"/>
      <c r="AU36" s="53"/>
      <c r="AY36" t="s">
        <v>183</v>
      </c>
      <c r="BB36" s="20"/>
    </row>
    <row r="37" spans="1:18" ht="15.75">
      <c r="A37" s="82" t="s">
        <v>154</v>
      </c>
      <c r="B37" s="23"/>
      <c r="C37" s="19"/>
      <c r="D37" s="26"/>
      <c r="R37" s="20"/>
    </row>
    <row r="38" spans="1:7" ht="15.75">
      <c r="A38" s="82" t="s">
        <v>150</v>
      </c>
      <c r="B38" s="23"/>
      <c r="C38" s="19"/>
      <c r="D38" s="26"/>
      <c r="G38" s="86"/>
    </row>
    <row r="39" spans="1:4" ht="15.75">
      <c r="A39" s="82"/>
      <c r="B39" s="23"/>
      <c r="C39" s="19"/>
      <c r="D39" s="19"/>
    </row>
    <row r="40" spans="1:55" ht="15.75">
      <c r="A40" s="82" t="s">
        <v>182</v>
      </c>
      <c r="B40" s="23"/>
      <c r="C40" s="19"/>
      <c r="D40" s="19"/>
      <c r="E40" s="85">
        <f aca="true" t="shared" si="7" ref="E40:P40">E19-E37</f>
        <v>1000</v>
      </c>
      <c r="F40" s="85">
        <f t="shared" si="7"/>
        <v>1000</v>
      </c>
      <c r="G40" s="85">
        <f t="shared" si="7"/>
        <v>1970</v>
      </c>
      <c r="H40" s="85">
        <f t="shared" si="7"/>
        <v>1242</v>
      </c>
      <c r="I40" s="85">
        <f t="shared" si="7"/>
        <v>5223</v>
      </c>
      <c r="J40" s="85">
        <f t="shared" si="7"/>
        <v>2100</v>
      </c>
      <c r="K40" s="85">
        <f t="shared" si="7"/>
        <v>1456</v>
      </c>
      <c r="L40" s="85">
        <f t="shared" si="7"/>
        <v>4000</v>
      </c>
      <c r="M40" s="85">
        <f t="shared" si="7"/>
        <v>0</v>
      </c>
      <c r="N40" s="85">
        <f t="shared" si="7"/>
        <v>0</v>
      </c>
      <c r="O40" s="85">
        <f t="shared" si="7"/>
        <v>845</v>
      </c>
      <c r="P40" s="85">
        <f t="shared" si="7"/>
        <v>772</v>
      </c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ht="15.75">
      <c r="A41" s="82" t="s">
        <v>143</v>
      </c>
      <c r="B41" s="83" t="s">
        <v>74</v>
      </c>
      <c r="C41" s="19"/>
      <c r="D41" s="19"/>
      <c r="E41" s="85">
        <f aca="true" t="shared" si="8" ref="E41:P41">E20-E38</f>
        <v>480</v>
      </c>
      <c r="F41" s="85">
        <f t="shared" si="8"/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500</v>
      </c>
      <c r="K41" s="85">
        <f t="shared" si="8"/>
        <v>0</v>
      </c>
      <c r="L41" s="85">
        <f t="shared" si="8"/>
        <v>0</v>
      </c>
      <c r="M41" s="85">
        <f t="shared" si="8"/>
        <v>0</v>
      </c>
      <c r="N41" s="85">
        <f t="shared" si="8"/>
        <v>240</v>
      </c>
      <c r="O41" s="85">
        <f t="shared" si="8"/>
        <v>300</v>
      </c>
      <c r="P41" s="85">
        <f t="shared" si="8"/>
        <v>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4" ht="15.75">
      <c r="A42" s="23"/>
      <c r="B42" s="83" t="s">
        <v>149</v>
      </c>
      <c r="C42" s="19"/>
      <c r="D42" s="19"/>
    </row>
    <row r="43" spans="3:4" ht="15">
      <c r="C43" s="19"/>
      <c r="D43" s="19"/>
    </row>
    <row r="44" spans="3:4" ht="15">
      <c r="C44" s="19"/>
      <c r="D44" s="19"/>
    </row>
    <row r="68" ht="12.75">
      <c r="A68" s="26"/>
    </row>
  </sheetData>
  <sheetProtection/>
  <protectedRanges>
    <protectedRange password="CC3D" sqref="D13:D34" name="Zonă1"/>
  </protectedRanges>
  <mergeCells count="2">
    <mergeCell ref="A7:B7"/>
    <mergeCell ref="AW11:AW12"/>
  </mergeCells>
  <printOptions/>
  <pageMargins left="0.75" right="0.75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7"/>
  <sheetViews>
    <sheetView zoomScalePageLayoutView="0" workbookViewId="0" topLeftCell="B19">
      <selection activeCell="F4" sqref="F4:F46"/>
    </sheetView>
  </sheetViews>
  <sheetFormatPr defaultColWidth="9.140625" defaultRowHeight="12.75"/>
  <cols>
    <col min="1" max="1" width="0" style="0" hidden="1" customWidth="1"/>
    <col min="3" max="3" width="18.57421875" style="0" customWidth="1"/>
    <col min="4" max="4" width="10.7109375" style="0" customWidth="1"/>
    <col min="8" max="8" width="9.28125" style="230" customWidth="1"/>
    <col min="9" max="9" width="9.00390625" style="233" customWidth="1"/>
    <col min="12" max="12" width="9.140625" style="66" customWidth="1"/>
    <col min="13" max="13" width="12.57421875" style="66" customWidth="1"/>
    <col min="14" max="14" width="13.421875" style="66" customWidth="1"/>
  </cols>
  <sheetData>
    <row r="1" ht="12.75">
      <c r="A1" s="22" t="s">
        <v>129</v>
      </c>
    </row>
    <row r="2" spans="1:7" ht="11.25" customHeight="1">
      <c r="A2" s="22"/>
      <c r="B2" s="22" t="s">
        <v>373</v>
      </c>
      <c r="C2" s="22"/>
      <c r="D2" s="22"/>
      <c r="F2" s="3"/>
      <c r="G2" s="3"/>
    </row>
    <row r="3" spans="2:14" ht="63.75">
      <c r="B3" s="64" t="s">
        <v>130</v>
      </c>
      <c r="C3" s="64" t="s">
        <v>131</v>
      </c>
      <c r="D3" s="65" t="s">
        <v>132</v>
      </c>
      <c r="E3" s="225" t="s">
        <v>133</v>
      </c>
      <c r="F3" s="65" t="s">
        <v>134</v>
      </c>
      <c r="G3" s="218" t="s">
        <v>374</v>
      </c>
      <c r="H3" s="153" t="s">
        <v>375</v>
      </c>
      <c r="I3" s="245" t="s">
        <v>376</v>
      </c>
      <c r="J3" s="100"/>
      <c r="K3" s="100"/>
      <c r="L3" s="194"/>
      <c r="N3" s="231"/>
    </row>
    <row r="4" spans="2:14" ht="12.75">
      <c r="B4" s="58">
        <v>1</v>
      </c>
      <c r="C4" s="59" t="s">
        <v>80</v>
      </c>
      <c r="D4" s="80">
        <f aca="true" t="shared" si="0" ref="D4:D46">E4+F4</f>
        <v>65496</v>
      </c>
      <c r="E4" s="119">
        <v>3563</v>
      </c>
      <c r="F4" s="128">
        <v>61933</v>
      </c>
      <c r="G4" s="128">
        <v>71233</v>
      </c>
      <c r="H4" s="30">
        <f>G4-F4</f>
        <v>9300</v>
      </c>
      <c r="I4" s="246">
        <f>G4-D4</f>
        <v>5737</v>
      </c>
      <c r="J4" s="101"/>
      <c r="K4" s="101"/>
      <c r="L4" s="101"/>
      <c r="N4" s="236"/>
    </row>
    <row r="5" spans="2:14" ht="12.75">
      <c r="B5" s="58">
        <v>2</v>
      </c>
      <c r="C5" s="59" t="s">
        <v>81</v>
      </c>
      <c r="D5" s="80">
        <f t="shared" si="0"/>
        <v>71490</v>
      </c>
      <c r="E5" s="119">
        <v>1253</v>
      </c>
      <c r="F5" s="128">
        <v>70237</v>
      </c>
      <c r="G5" s="128">
        <v>75574</v>
      </c>
      <c r="H5" s="30">
        <f aca="true" t="shared" si="1" ref="H5:H46">G5-F5</f>
        <v>5337</v>
      </c>
      <c r="I5" s="246">
        <f aca="true" t="shared" si="2" ref="I5:I47">G5-D5</f>
        <v>4084</v>
      </c>
      <c r="J5" s="101"/>
      <c r="K5" s="101"/>
      <c r="L5" s="101"/>
      <c r="N5" s="236"/>
    </row>
    <row r="6" spans="2:14" ht="12.75">
      <c r="B6" s="58">
        <v>3</v>
      </c>
      <c r="C6" s="59" t="s">
        <v>82</v>
      </c>
      <c r="D6" s="80">
        <f t="shared" si="0"/>
        <v>151009</v>
      </c>
      <c r="E6" s="119">
        <v>1253</v>
      </c>
      <c r="F6" s="128">
        <v>149756</v>
      </c>
      <c r="G6" s="128">
        <v>149756</v>
      </c>
      <c r="H6" s="40">
        <f t="shared" si="1"/>
        <v>0</v>
      </c>
      <c r="I6" s="246">
        <f t="shared" si="2"/>
        <v>-1253</v>
      </c>
      <c r="J6" s="101"/>
      <c r="K6" s="101"/>
      <c r="L6" s="101"/>
      <c r="N6" s="236"/>
    </row>
    <row r="7" spans="2:14" ht="12.75">
      <c r="B7" s="58">
        <v>4</v>
      </c>
      <c r="C7" s="59" t="s">
        <v>83</v>
      </c>
      <c r="D7" s="80">
        <f t="shared" si="0"/>
        <v>144397</v>
      </c>
      <c r="E7" s="119">
        <v>7825</v>
      </c>
      <c r="F7" s="128">
        <v>136572</v>
      </c>
      <c r="G7" s="128">
        <v>152944</v>
      </c>
      <c r="H7" s="30">
        <f t="shared" si="1"/>
        <v>16372</v>
      </c>
      <c r="I7" s="246">
        <f t="shared" si="2"/>
        <v>8547</v>
      </c>
      <c r="J7" s="89"/>
      <c r="K7" s="101"/>
      <c r="L7" s="101"/>
      <c r="N7" s="236"/>
    </row>
    <row r="8" spans="2:14" ht="12.75">
      <c r="B8" s="58">
        <v>5</v>
      </c>
      <c r="C8" s="59" t="s">
        <v>84</v>
      </c>
      <c r="D8" s="80">
        <f t="shared" si="0"/>
        <v>78548</v>
      </c>
      <c r="E8" s="226">
        <v>2483</v>
      </c>
      <c r="F8" s="128">
        <v>76065</v>
      </c>
      <c r="G8" s="128">
        <v>76065</v>
      </c>
      <c r="H8" s="40">
        <f t="shared" si="1"/>
        <v>0</v>
      </c>
      <c r="I8" s="246">
        <f t="shared" si="2"/>
        <v>-2483</v>
      </c>
      <c r="J8" s="89"/>
      <c r="K8" s="101"/>
      <c r="L8" s="101"/>
      <c r="N8" s="236"/>
    </row>
    <row r="9" spans="2:15" ht="12.75">
      <c r="B9" s="58">
        <v>6</v>
      </c>
      <c r="C9" s="59" t="s">
        <v>85</v>
      </c>
      <c r="D9" s="80">
        <f t="shared" si="0"/>
        <v>67505</v>
      </c>
      <c r="E9" s="119">
        <v>2005</v>
      </c>
      <c r="F9" s="128">
        <v>65500</v>
      </c>
      <c r="G9" s="128">
        <v>68753</v>
      </c>
      <c r="H9" s="30">
        <f t="shared" si="1"/>
        <v>3253</v>
      </c>
      <c r="I9" s="246">
        <f t="shared" si="2"/>
        <v>1248</v>
      </c>
      <c r="J9" s="89"/>
      <c r="K9" s="101"/>
      <c r="L9" s="101"/>
      <c r="N9" s="236"/>
      <c r="O9" s="3"/>
    </row>
    <row r="10" spans="2:14" ht="12.75">
      <c r="B10" s="58">
        <v>7</v>
      </c>
      <c r="C10" s="69" t="s">
        <v>86</v>
      </c>
      <c r="D10" s="80">
        <f t="shared" si="0"/>
        <v>66931</v>
      </c>
      <c r="E10" s="119">
        <v>1068</v>
      </c>
      <c r="F10" s="128">
        <v>65863</v>
      </c>
      <c r="G10" s="128">
        <v>65867</v>
      </c>
      <c r="H10" s="30">
        <f t="shared" si="1"/>
        <v>4</v>
      </c>
      <c r="I10" s="246">
        <f t="shared" si="2"/>
        <v>-1064</v>
      </c>
      <c r="J10" s="89"/>
      <c r="K10" s="101"/>
      <c r="L10" s="101"/>
      <c r="N10" s="236"/>
    </row>
    <row r="11" spans="2:14" ht="12.75">
      <c r="B11" s="58">
        <v>8</v>
      </c>
      <c r="C11" s="59" t="s">
        <v>87</v>
      </c>
      <c r="D11" s="80">
        <f t="shared" si="0"/>
        <v>77299</v>
      </c>
      <c r="E11" s="226">
        <v>4349</v>
      </c>
      <c r="F11" s="128">
        <v>72950</v>
      </c>
      <c r="G11" s="128">
        <v>72952</v>
      </c>
      <c r="H11" s="30">
        <f t="shared" si="1"/>
        <v>2</v>
      </c>
      <c r="I11" s="246">
        <f t="shared" si="2"/>
        <v>-4347</v>
      </c>
      <c r="J11" s="89"/>
      <c r="K11" s="101"/>
      <c r="L11" s="101"/>
      <c r="N11" s="236"/>
    </row>
    <row r="12" spans="2:14" ht="12.75">
      <c r="B12" s="58">
        <v>9</v>
      </c>
      <c r="C12" s="59" t="s">
        <v>88</v>
      </c>
      <c r="D12" s="80">
        <f t="shared" si="0"/>
        <v>77800</v>
      </c>
      <c r="E12" s="119">
        <v>31</v>
      </c>
      <c r="F12" s="128">
        <v>77769</v>
      </c>
      <c r="G12" s="128">
        <v>87488</v>
      </c>
      <c r="H12" s="30">
        <f t="shared" si="1"/>
        <v>9719</v>
      </c>
      <c r="I12" s="246">
        <f t="shared" si="2"/>
        <v>9688</v>
      </c>
      <c r="J12" s="89"/>
      <c r="K12" s="101"/>
      <c r="L12" s="101"/>
      <c r="N12" s="236"/>
    </row>
    <row r="13" spans="2:14" ht="12.75">
      <c r="B13" s="58">
        <v>10</v>
      </c>
      <c r="C13" s="59" t="s">
        <v>89</v>
      </c>
      <c r="D13" s="80">
        <f t="shared" si="0"/>
        <v>67505</v>
      </c>
      <c r="E13" s="119">
        <v>1505</v>
      </c>
      <c r="F13" s="128">
        <v>66000</v>
      </c>
      <c r="G13" s="128">
        <v>69735</v>
      </c>
      <c r="H13" s="30">
        <f t="shared" si="1"/>
        <v>3735</v>
      </c>
      <c r="I13" s="246">
        <f t="shared" si="2"/>
        <v>2230</v>
      </c>
      <c r="J13" s="89"/>
      <c r="K13" s="101"/>
      <c r="L13" s="101"/>
      <c r="N13" s="236"/>
    </row>
    <row r="14" spans="2:14" ht="12.75">
      <c r="B14" s="58">
        <v>11</v>
      </c>
      <c r="C14" s="59" t="s">
        <v>90</v>
      </c>
      <c r="D14" s="80">
        <f t="shared" si="0"/>
        <v>73667</v>
      </c>
      <c r="E14" s="119">
        <v>1567</v>
      </c>
      <c r="F14" s="128">
        <v>72100</v>
      </c>
      <c r="G14" s="128">
        <v>83375</v>
      </c>
      <c r="H14" s="30">
        <f t="shared" si="1"/>
        <v>11275</v>
      </c>
      <c r="I14" s="246">
        <f t="shared" si="2"/>
        <v>9708</v>
      </c>
      <c r="J14" s="89"/>
      <c r="K14" s="101"/>
      <c r="L14" s="101"/>
      <c r="N14" s="236"/>
    </row>
    <row r="15" spans="2:14" ht="12.75">
      <c r="B15" s="58">
        <v>12</v>
      </c>
      <c r="C15" s="59" t="s">
        <v>91</v>
      </c>
      <c r="D15" s="80">
        <f t="shared" si="0"/>
        <v>63485</v>
      </c>
      <c r="E15" s="119">
        <v>685</v>
      </c>
      <c r="F15" s="128">
        <v>62800</v>
      </c>
      <c r="G15" s="128">
        <v>71445</v>
      </c>
      <c r="H15" s="30">
        <f t="shared" si="1"/>
        <v>8645</v>
      </c>
      <c r="I15" s="246">
        <f t="shared" si="2"/>
        <v>7960</v>
      </c>
      <c r="J15" s="89"/>
      <c r="K15" s="101"/>
      <c r="L15" s="101"/>
      <c r="N15" s="236"/>
    </row>
    <row r="16" spans="2:14" ht="12.75">
      <c r="B16" s="58">
        <v>13</v>
      </c>
      <c r="C16" s="59" t="s">
        <v>92</v>
      </c>
      <c r="D16" s="80">
        <f t="shared" si="0"/>
        <v>182550</v>
      </c>
      <c r="E16" s="119">
        <v>14824</v>
      </c>
      <c r="F16" s="128">
        <v>167726</v>
      </c>
      <c r="G16" s="128">
        <v>185601</v>
      </c>
      <c r="H16" s="30">
        <f t="shared" si="1"/>
        <v>17875</v>
      </c>
      <c r="I16" s="246">
        <f t="shared" si="2"/>
        <v>3051</v>
      </c>
      <c r="J16" s="89"/>
      <c r="K16" s="101"/>
      <c r="L16" s="101"/>
      <c r="N16" s="236"/>
    </row>
    <row r="17" spans="2:14" ht="12.75">
      <c r="B17" s="58">
        <v>14</v>
      </c>
      <c r="C17" s="59" t="s">
        <v>93</v>
      </c>
      <c r="D17" s="80">
        <f t="shared" si="0"/>
        <v>111666</v>
      </c>
      <c r="E17" s="119">
        <v>14350</v>
      </c>
      <c r="F17" s="128">
        <v>97316</v>
      </c>
      <c r="G17" s="128">
        <v>110545</v>
      </c>
      <c r="H17" s="30">
        <f t="shared" si="1"/>
        <v>13229</v>
      </c>
      <c r="I17" s="246">
        <f t="shared" si="2"/>
        <v>-1121</v>
      </c>
      <c r="J17" s="89"/>
      <c r="K17" s="101"/>
      <c r="L17" s="101"/>
      <c r="N17" s="236"/>
    </row>
    <row r="18" spans="2:14" ht="12.75">
      <c r="B18" s="58">
        <v>15</v>
      </c>
      <c r="C18" s="59" t="s">
        <v>94</v>
      </c>
      <c r="D18" s="80">
        <f t="shared" si="0"/>
        <v>82417</v>
      </c>
      <c r="E18" s="119">
        <v>114</v>
      </c>
      <c r="F18" s="128">
        <v>82303</v>
      </c>
      <c r="G18" s="128">
        <v>82303</v>
      </c>
      <c r="H18" s="40">
        <f t="shared" si="1"/>
        <v>0</v>
      </c>
      <c r="I18" s="246">
        <f t="shared" si="2"/>
        <v>-114</v>
      </c>
      <c r="J18" s="89"/>
      <c r="K18" s="101"/>
      <c r="L18" s="101"/>
      <c r="N18" s="236"/>
    </row>
    <row r="19" spans="2:14" ht="12.75">
      <c r="B19" s="58">
        <v>16</v>
      </c>
      <c r="C19" s="59" t="s">
        <v>135</v>
      </c>
      <c r="D19" s="80">
        <f t="shared" si="0"/>
        <v>78250</v>
      </c>
      <c r="E19" s="119">
        <v>4457</v>
      </c>
      <c r="F19" s="128">
        <v>73793</v>
      </c>
      <c r="G19" s="128">
        <v>79428</v>
      </c>
      <c r="H19" s="30">
        <f t="shared" si="1"/>
        <v>5635</v>
      </c>
      <c r="I19" s="246">
        <f t="shared" si="2"/>
        <v>1178</v>
      </c>
      <c r="J19" s="89"/>
      <c r="K19" s="101"/>
      <c r="L19" s="101"/>
      <c r="N19" s="236"/>
    </row>
    <row r="20" spans="2:14" ht="12.75">
      <c r="B20" s="58">
        <v>17</v>
      </c>
      <c r="C20" s="59" t="s">
        <v>136</v>
      </c>
      <c r="D20" s="80">
        <f t="shared" si="0"/>
        <v>213797</v>
      </c>
      <c r="E20" s="119">
        <v>24515</v>
      </c>
      <c r="F20" s="128">
        <v>189282</v>
      </c>
      <c r="G20" s="128">
        <v>190922</v>
      </c>
      <c r="H20" s="30">
        <f t="shared" si="1"/>
        <v>1640</v>
      </c>
      <c r="I20" s="246">
        <f t="shared" si="2"/>
        <v>-22875</v>
      </c>
      <c r="J20" s="89"/>
      <c r="K20" s="101"/>
      <c r="L20" s="101"/>
      <c r="N20" s="236"/>
    </row>
    <row r="21" spans="2:14" ht="12.75">
      <c r="B21" s="58">
        <v>18</v>
      </c>
      <c r="C21" s="59" t="s">
        <v>95</v>
      </c>
      <c r="D21" s="80">
        <f t="shared" si="0"/>
        <v>165595</v>
      </c>
      <c r="E21" s="119">
        <v>13694</v>
      </c>
      <c r="F21" s="128">
        <v>151901</v>
      </c>
      <c r="G21" s="128">
        <v>169282</v>
      </c>
      <c r="H21" s="30">
        <f t="shared" si="1"/>
        <v>17381</v>
      </c>
      <c r="I21" s="246">
        <f t="shared" si="2"/>
        <v>3687</v>
      </c>
      <c r="J21" s="89"/>
      <c r="K21" s="101"/>
      <c r="L21" s="101"/>
      <c r="N21" s="236"/>
    </row>
    <row r="22" spans="2:14" ht="12.75">
      <c r="B22" s="58">
        <v>19</v>
      </c>
      <c r="C22" s="59" t="s">
        <v>96</v>
      </c>
      <c r="D22" s="80">
        <f t="shared" si="0"/>
        <v>70280</v>
      </c>
      <c r="E22" s="119">
        <v>613</v>
      </c>
      <c r="F22" s="128">
        <v>69667</v>
      </c>
      <c r="G22" s="128">
        <v>69667</v>
      </c>
      <c r="H22" s="40">
        <f t="shared" si="1"/>
        <v>0</v>
      </c>
      <c r="I22" s="246">
        <f t="shared" si="2"/>
        <v>-613</v>
      </c>
      <c r="J22" s="89"/>
      <c r="K22" s="101"/>
      <c r="L22" s="101"/>
      <c r="N22" s="236"/>
    </row>
    <row r="23" spans="2:14" ht="12.75">
      <c r="B23" s="58">
        <v>20</v>
      </c>
      <c r="C23" s="59" t="s">
        <v>97</v>
      </c>
      <c r="D23" s="80">
        <f t="shared" si="0"/>
        <v>76660</v>
      </c>
      <c r="E23" s="119">
        <v>1860</v>
      </c>
      <c r="F23" s="128">
        <v>74800</v>
      </c>
      <c r="G23" s="128">
        <v>82200</v>
      </c>
      <c r="H23" s="30">
        <f t="shared" si="1"/>
        <v>7400</v>
      </c>
      <c r="I23" s="246">
        <f t="shared" si="2"/>
        <v>5540</v>
      </c>
      <c r="J23" s="89"/>
      <c r="K23" s="101"/>
      <c r="L23" s="101"/>
      <c r="N23" s="236"/>
    </row>
    <row r="24" spans="2:14" ht="12.75">
      <c r="B24" s="58">
        <v>21</v>
      </c>
      <c r="C24" s="59" t="s">
        <v>98</v>
      </c>
      <c r="D24" s="80">
        <f t="shared" si="0"/>
        <v>79203</v>
      </c>
      <c r="E24" s="119">
        <v>8487</v>
      </c>
      <c r="F24" s="128">
        <v>70716</v>
      </c>
      <c r="G24" s="128">
        <v>70719</v>
      </c>
      <c r="H24" s="30">
        <f t="shared" si="1"/>
        <v>3</v>
      </c>
      <c r="I24" s="246">
        <f t="shared" si="2"/>
        <v>-8484</v>
      </c>
      <c r="J24" s="89"/>
      <c r="K24" s="101"/>
      <c r="L24" s="101"/>
      <c r="N24" s="236"/>
    </row>
    <row r="25" spans="2:14" ht="12.75">
      <c r="B25" s="58">
        <v>22</v>
      </c>
      <c r="C25" s="59" t="s">
        <v>99</v>
      </c>
      <c r="D25" s="80">
        <f t="shared" si="0"/>
        <v>78542</v>
      </c>
      <c r="E25" s="119">
        <v>18503</v>
      </c>
      <c r="F25" s="128">
        <v>60039</v>
      </c>
      <c r="G25" s="128">
        <v>80079</v>
      </c>
      <c r="H25" s="30">
        <f t="shared" si="1"/>
        <v>20040</v>
      </c>
      <c r="I25" s="246">
        <f t="shared" si="2"/>
        <v>1537</v>
      </c>
      <c r="J25" s="89"/>
      <c r="K25" s="101"/>
      <c r="L25" s="101"/>
      <c r="N25" s="236"/>
    </row>
    <row r="26" spans="2:14" ht="12.75">
      <c r="B26" s="58">
        <v>23</v>
      </c>
      <c r="C26" s="69" t="s">
        <v>100</v>
      </c>
      <c r="D26" s="80">
        <f t="shared" si="0"/>
        <v>81994</v>
      </c>
      <c r="E26" s="119">
        <v>274</v>
      </c>
      <c r="F26" s="128">
        <v>81720</v>
      </c>
      <c r="G26" s="128">
        <v>81720</v>
      </c>
      <c r="H26" s="40">
        <f t="shared" si="1"/>
        <v>0</v>
      </c>
      <c r="I26" s="246">
        <f t="shared" si="2"/>
        <v>-274</v>
      </c>
      <c r="J26" s="89"/>
      <c r="K26" s="101"/>
      <c r="L26" s="101"/>
      <c r="N26" s="236"/>
    </row>
    <row r="27" spans="2:14" ht="12.75">
      <c r="B27" s="58">
        <v>24</v>
      </c>
      <c r="C27" s="59" t="s">
        <v>101</v>
      </c>
      <c r="D27" s="80">
        <f t="shared" si="0"/>
        <v>72860</v>
      </c>
      <c r="E27" s="119">
        <v>2237</v>
      </c>
      <c r="F27" s="128">
        <v>70623</v>
      </c>
      <c r="G27" s="128">
        <v>85783</v>
      </c>
      <c r="H27" s="30">
        <f t="shared" si="1"/>
        <v>15160</v>
      </c>
      <c r="I27" s="246">
        <f t="shared" si="2"/>
        <v>12923</v>
      </c>
      <c r="J27" s="89"/>
      <c r="K27" s="101"/>
      <c r="L27" s="101"/>
      <c r="N27" s="236"/>
    </row>
    <row r="28" spans="2:14" ht="12.75">
      <c r="B28" s="58">
        <v>25</v>
      </c>
      <c r="C28" s="69" t="s">
        <v>102</v>
      </c>
      <c r="D28" s="80">
        <f t="shared" si="0"/>
        <v>94320</v>
      </c>
      <c r="E28" s="119">
        <v>7316</v>
      </c>
      <c r="F28" s="128">
        <v>87004</v>
      </c>
      <c r="G28" s="128">
        <v>92831</v>
      </c>
      <c r="H28" s="30">
        <f t="shared" si="1"/>
        <v>5827</v>
      </c>
      <c r="I28" s="246">
        <f t="shared" si="2"/>
        <v>-1489</v>
      </c>
      <c r="J28" s="89"/>
      <c r="K28" s="101"/>
      <c r="L28" s="101"/>
      <c r="N28" s="236"/>
    </row>
    <row r="29" spans="2:14" ht="12.75">
      <c r="B29" s="58">
        <v>26</v>
      </c>
      <c r="C29" s="59" t="s">
        <v>103</v>
      </c>
      <c r="D29" s="80">
        <f t="shared" si="0"/>
        <v>83018</v>
      </c>
      <c r="E29" s="119">
        <v>1518</v>
      </c>
      <c r="F29" s="128">
        <v>81500</v>
      </c>
      <c r="G29" s="128">
        <v>86167</v>
      </c>
      <c r="H29" s="30">
        <f t="shared" si="1"/>
        <v>4667</v>
      </c>
      <c r="I29" s="246">
        <f t="shared" si="2"/>
        <v>3149</v>
      </c>
      <c r="J29" s="89"/>
      <c r="K29" s="101"/>
      <c r="L29" s="101"/>
      <c r="N29" s="236"/>
    </row>
    <row r="30" spans="2:14" ht="12.75">
      <c r="B30" s="58">
        <v>27</v>
      </c>
      <c r="C30" s="59" t="s">
        <v>104</v>
      </c>
      <c r="D30" s="80">
        <f t="shared" si="0"/>
        <v>66206</v>
      </c>
      <c r="E30" s="119">
        <v>2221</v>
      </c>
      <c r="F30" s="128">
        <v>63985</v>
      </c>
      <c r="G30" s="128">
        <v>70637</v>
      </c>
      <c r="H30" s="30">
        <f t="shared" si="1"/>
        <v>6652</v>
      </c>
      <c r="I30" s="246">
        <f t="shared" si="2"/>
        <v>4431</v>
      </c>
      <c r="J30" s="89"/>
      <c r="K30" s="101"/>
      <c r="L30" s="101"/>
      <c r="N30" s="236"/>
    </row>
    <row r="31" spans="2:14" ht="12.75">
      <c r="B31" s="58">
        <v>28</v>
      </c>
      <c r="C31" s="59" t="s">
        <v>105</v>
      </c>
      <c r="D31" s="80">
        <f t="shared" si="0"/>
        <v>63266</v>
      </c>
      <c r="E31" s="227">
        <v>1233</v>
      </c>
      <c r="F31" s="128">
        <v>62033</v>
      </c>
      <c r="G31" s="128">
        <v>72950</v>
      </c>
      <c r="H31" s="30">
        <f t="shared" si="1"/>
        <v>10917</v>
      </c>
      <c r="I31" s="246">
        <f t="shared" si="2"/>
        <v>9684</v>
      </c>
      <c r="J31" s="89"/>
      <c r="K31" s="101"/>
      <c r="L31" s="101"/>
      <c r="N31" s="236"/>
    </row>
    <row r="32" spans="2:14" ht="12.75">
      <c r="B32" s="58">
        <v>29</v>
      </c>
      <c r="C32" s="59" t="s">
        <v>106</v>
      </c>
      <c r="D32" s="80">
        <f t="shared" si="0"/>
        <v>73350</v>
      </c>
      <c r="E32" s="227">
        <v>531</v>
      </c>
      <c r="F32" s="128">
        <v>72819</v>
      </c>
      <c r="G32" s="128">
        <v>72962</v>
      </c>
      <c r="H32" s="30">
        <f t="shared" si="1"/>
        <v>143</v>
      </c>
      <c r="I32" s="246">
        <f t="shared" si="2"/>
        <v>-388</v>
      </c>
      <c r="J32" s="89"/>
      <c r="K32" s="101"/>
      <c r="L32" s="101"/>
      <c r="N32" s="236"/>
    </row>
    <row r="33" spans="2:14" ht="12.75">
      <c r="B33" s="58">
        <v>30</v>
      </c>
      <c r="C33" s="59" t="s">
        <v>107</v>
      </c>
      <c r="D33" s="80">
        <f t="shared" si="0"/>
        <v>97450</v>
      </c>
      <c r="E33" s="227">
        <v>3645</v>
      </c>
      <c r="F33" s="128">
        <v>93805</v>
      </c>
      <c r="G33" s="128">
        <v>93810</v>
      </c>
      <c r="H33" s="30">
        <f t="shared" si="1"/>
        <v>5</v>
      </c>
      <c r="I33" s="246">
        <f t="shared" si="2"/>
        <v>-3640</v>
      </c>
      <c r="J33" s="89"/>
      <c r="K33" s="101"/>
      <c r="L33" s="101"/>
      <c r="N33" s="236"/>
    </row>
    <row r="34" spans="2:14" ht="12.75">
      <c r="B34" s="58">
        <v>31</v>
      </c>
      <c r="C34" s="69" t="s">
        <v>108</v>
      </c>
      <c r="D34" s="80">
        <f t="shared" si="0"/>
        <v>81450</v>
      </c>
      <c r="E34" s="227">
        <v>3750</v>
      </c>
      <c r="F34" s="128">
        <v>77700</v>
      </c>
      <c r="G34" s="128">
        <v>86533</v>
      </c>
      <c r="H34" s="30">
        <f t="shared" si="1"/>
        <v>8833</v>
      </c>
      <c r="I34" s="246">
        <f t="shared" si="2"/>
        <v>5083</v>
      </c>
      <c r="J34" s="89"/>
      <c r="K34" s="101"/>
      <c r="L34" s="101"/>
      <c r="N34" s="236"/>
    </row>
    <row r="35" spans="2:14" ht="12.75">
      <c r="B35" s="58">
        <v>32</v>
      </c>
      <c r="C35" s="59" t="s">
        <v>109</v>
      </c>
      <c r="D35" s="80">
        <f t="shared" si="0"/>
        <v>63573</v>
      </c>
      <c r="E35" s="227">
        <v>5473</v>
      </c>
      <c r="F35" s="128">
        <v>58100</v>
      </c>
      <c r="G35" s="128">
        <v>65443</v>
      </c>
      <c r="H35" s="30">
        <f t="shared" si="1"/>
        <v>7343</v>
      </c>
      <c r="I35" s="246">
        <f t="shared" si="2"/>
        <v>1870</v>
      </c>
      <c r="J35" s="89"/>
      <c r="K35" s="101"/>
      <c r="L35" s="101"/>
      <c r="N35" s="236"/>
    </row>
    <row r="36" spans="2:14" ht="12.75">
      <c r="B36" s="58">
        <v>33</v>
      </c>
      <c r="C36" s="59" t="s">
        <v>110</v>
      </c>
      <c r="D36" s="80">
        <f t="shared" si="0"/>
        <v>122429</v>
      </c>
      <c r="E36" s="227">
        <v>10129</v>
      </c>
      <c r="F36" s="128">
        <v>112300</v>
      </c>
      <c r="G36" s="128">
        <v>135887</v>
      </c>
      <c r="H36" s="30">
        <f t="shared" si="1"/>
        <v>23587</v>
      </c>
      <c r="I36" s="246">
        <f t="shared" si="2"/>
        <v>13458</v>
      </c>
      <c r="J36" s="89"/>
      <c r="K36" s="101"/>
      <c r="L36" s="101"/>
      <c r="N36" s="236"/>
    </row>
    <row r="37" spans="2:14" ht="12.75">
      <c r="B37" s="58">
        <v>34</v>
      </c>
      <c r="C37" s="59" t="s">
        <v>111</v>
      </c>
      <c r="D37" s="80">
        <f t="shared" si="0"/>
        <v>80500</v>
      </c>
      <c r="E37" s="227">
        <v>3189</v>
      </c>
      <c r="F37" s="128">
        <v>77311</v>
      </c>
      <c r="G37" s="128">
        <v>77807</v>
      </c>
      <c r="H37" s="30">
        <f t="shared" si="1"/>
        <v>496</v>
      </c>
      <c r="I37" s="246">
        <f t="shared" si="2"/>
        <v>-2693</v>
      </c>
      <c r="J37" s="89"/>
      <c r="K37" s="101"/>
      <c r="L37" s="101"/>
      <c r="N37" s="236"/>
    </row>
    <row r="38" spans="2:14" ht="12.75">
      <c r="B38" s="58">
        <v>35</v>
      </c>
      <c r="C38" s="59" t="s">
        <v>112</v>
      </c>
      <c r="D38" s="80">
        <f t="shared" si="0"/>
        <v>66149</v>
      </c>
      <c r="E38" s="227">
        <v>2590</v>
      </c>
      <c r="F38" s="128">
        <v>63559</v>
      </c>
      <c r="G38" s="128">
        <v>68753</v>
      </c>
      <c r="H38" s="30">
        <f t="shared" si="1"/>
        <v>5194</v>
      </c>
      <c r="I38" s="246">
        <f t="shared" si="2"/>
        <v>2604</v>
      </c>
      <c r="J38" s="89"/>
      <c r="K38" s="103"/>
      <c r="L38" s="101"/>
      <c r="N38" s="236"/>
    </row>
    <row r="39" spans="2:14" ht="12.75">
      <c r="B39" s="58">
        <v>36</v>
      </c>
      <c r="C39" s="59" t="s">
        <v>113</v>
      </c>
      <c r="D39" s="80">
        <f t="shared" si="0"/>
        <v>113421</v>
      </c>
      <c r="E39" s="228">
        <v>2021</v>
      </c>
      <c r="F39" s="128">
        <v>111400</v>
      </c>
      <c r="G39" s="128">
        <v>114142</v>
      </c>
      <c r="H39" s="30">
        <f t="shared" si="1"/>
        <v>2742</v>
      </c>
      <c r="I39" s="246">
        <f t="shared" si="2"/>
        <v>721</v>
      </c>
      <c r="J39" s="89"/>
      <c r="K39" s="101"/>
      <c r="L39" s="101"/>
      <c r="N39" s="236"/>
    </row>
    <row r="40" spans="2:14" ht="12.75">
      <c r="B40" s="58">
        <v>37</v>
      </c>
      <c r="C40" s="59" t="s">
        <v>114</v>
      </c>
      <c r="D40" s="80">
        <f t="shared" si="0"/>
        <v>78994</v>
      </c>
      <c r="E40" s="227">
        <v>10046</v>
      </c>
      <c r="F40" s="128">
        <v>68948</v>
      </c>
      <c r="G40" s="128">
        <v>71948</v>
      </c>
      <c r="H40" s="30">
        <f t="shared" si="1"/>
        <v>3000</v>
      </c>
      <c r="I40" s="246">
        <f t="shared" si="2"/>
        <v>-7046</v>
      </c>
      <c r="J40" s="89"/>
      <c r="K40" s="101"/>
      <c r="L40" s="101"/>
      <c r="N40" s="236"/>
    </row>
    <row r="41" spans="2:14" ht="12.75">
      <c r="B41" s="58">
        <v>38</v>
      </c>
      <c r="C41" s="59" t="s">
        <v>115</v>
      </c>
      <c r="D41" s="80">
        <f t="shared" si="0"/>
        <v>70302</v>
      </c>
      <c r="E41" s="227">
        <v>1042</v>
      </c>
      <c r="F41" s="128">
        <v>69260</v>
      </c>
      <c r="G41" s="128">
        <v>76025</v>
      </c>
      <c r="H41" s="30">
        <f t="shared" si="1"/>
        <v>6765</v>
      </c>
      <c r="I41" s="246">
        <f t="shared" si="2"/>
        <v>5723</v>
      </c>
      <c r="J41" s="89"/>
      <c r="K41" s="101"/>
      <c r="L41" s="101"/>
      <c r="N41" s="236"/>
    </row>
    <row r="42" spans="2:14" ht="12.75">
      <c r="B42" s="58">
        <v>39</v>
      </c>
      <c r="C42" s="59" t="s">
        <v>116</v>
      </c>
      <c r="D42" s="80">
        <f t="shared" si="0"/>
        <v>85366</v>
      </c>
      <c r="E42" s="227">
        <v>4557</v>
      </c>
      <c r="F42" s="128">
        <v>80809</v>
      </c>
      <c r="G42" s="128">
        <v>80813</v>
      </c>
      <c r="H42" s="30">
        <f t="shared" si="1"/>
        <v>4</v>
      </c>
      <c r="I42" s="246">
        <f t="shared" si="2"/>
        <v>-4553</v>
      </c>
      <c r="J42" s="89"/>
      <c r="K42" s="101"/>
      <c r="L42" s="101"/>
      <c r="N42" s="236"/>
    </row>
    <row r="43" spans="2:14" ht="12.75">
      <c r="B43" s="58">
        <v>40</v>
      </c>
      <c r="C43" s="59" t="s">
        <v>117</v>
      </c>
      <c r="D43" s="80">
        <f t="shared" si="0"/>
        <v>71735</v>
      </c>
      <c r="E43" s="227">
        <v>0</v>
      </c>
      <c r="F43" s="128">
        <v>71735</v>
      </c>
      <c r="G43" s="128">
        <v>71735</v>
      </c>
      <c r="H43" s="40">
        <f t="shared" si="1"/>
        <v>0</v>
      </c>
      <c r="I43" s="246">
        <f t="shared" si="2"/>
        <v>0</v>
      </c>
      <c r="J43" s="89"/>
      <c r="K43" s="101"/>
      <c r="L43" s="101"/>
      <c r="N43" s="236"/>
    </row>
    <row r="44" spans="2:14" ht="12.75">
      <c r="B44" s="58">
        <v>41</v>
      </c>
      <c r="C44" s="59" t="s">
        <v>118</v>
      </c>
      <c r="D44" s="80">
        <f t="shared" si="0"/>
        <v>108982</v>
      </c>
      <c r="E44" s="119">
        <v>8582</v>
      </c>
      <c r="F44" s="128">
        <v>100400</v>
      </c>
      <c r="G44" s="128">
        <v>131081</v>
      </c>
      <c r="H44" s="30">
        <f t="shared" si="1"/>
        <v>30681</v>
      </c>
      <c r="I44" s="246">
        <f t="shared" si="2"/>
        <v>22099</v>
      </c>
      <c r="J44" s="89"/>
      <c r="K44" s="101"/>
      <c r="L44" s="101"/>
      <c r="N44" s="236"/>
    </row>
    <row r="45" spans="2:14" ht="12.75">
      <c r="B45" s="58">
        <v>42</v>
      </c>
      <c r="C45" s="59" t="s">
        <v>119</v>
      </c>
      <c r="D45" s="80">
        <f t="shared" si="0"/>
        <v>52857</v>
      </c>
      <c r="E45" s="227">
        <v>1723</v>
      </c>
      <c r="F45" s="128">
        <v>51134</v>
      </c>
      <c r="G45" s="128">
        <v>58281</v>
      </c>
      <c r="H45" s="30">
        <f t="shared" si="1"/>
        <v>7147</v>
      </c>
      <c r="I45" s="246">
        <f t="shared" si="2"/>
        <v>5424</v>
      </c>
      <c r="J45" s="89"/>
      <c r="K45" s="101"/>
      <c r="L45" s="101"/>
      <c r="N45" s="236"/>
    </row>
    <row r="46" spans="2:14" ht="12.75">
      <c r="B46" s="58">
        <v>45</v>
      </c>
      <c r="C46" s="59" t="s">
        <v>137</v>
      </c>
      <c r="D46" s="80">
        <f t="shared" si="0"/>
        <v>458923</v>
      </c>
      <c r="E46" s="227">
        <v>72007</v>
      </c>
      <c r="F46" s="128">
        <v>386916</v>
      </c>
      <c r="G46" s="128">
        <v>444010</v>
      </c>
      <c r="H46" s="30">
        <f t="shared" si="1"/>
        <v>57094</v>
      </c>
      <c r="I46" s="246">
        <f t="shared" si="2"/>
        <v>-14913</v>
      </c>
      <c r="J46" s="101"/>
      <c r="K46" s="101"/>
      <c r="L46" s="101"/>
      <c r="N46" s="236"/>
    </row>
    <row r="47" spans="2:14" ht="13.5" thickBot="1">
      <c r="B47" s="62"/>
      <c r="C47" s="63" t="s">
        <v>140</v>
      </c>
      <c r="D47" s="60">
        <f>D4+D5+D6+D7+D8+D9+D10+D11+D12+D13+D14+D15+D16+D17+D18+D19+D20+D21+D22+D23+D24+D25+D26+D27+D28+D29+D30+D31+D32+D33+D34+D35+D36+D37+D38+D39+D40+D41+D42+D43+D44+D45+D46</f>
        <v>4231237</v>
      </c>
      <c r="E47" s="229">
        <f>E4+E5+E6+E7+E8+E9+E10+E11+E12+E13+E14+E15+E16+E17+E18+E19+E20+E21+E22+E23+E24+E25+E26+E27+E28+E29+E30+E31+E32+E33+E34+E35+E36+E37+E38+E39+E40+E41+E42+E43+E44+E45+E46</f>
        <v>273088</v>
      </c>
      <c r="F47" s="175">
        <f>F4+F5+F6+F7+F8+F9+F10+F11+F12+F13+F14+F15+F16+F17+F18+F19+F20+F21+F22+F23+F24+F25+F26+F27+F28+F29+F30+F31+F32+F33+F34+F35+F36+F37+F38+F39+F40+F41+F42+F43+F44+F45+F46</f>
        <v>3958149</v>
      </c>
      <c r="G47" s="130">
        <f>G4+G5+G6+G7+G8+G9+G10+G11+G12+G13+G14+G15+G16+G17+G18+G19+G20+G21+G22+G23+G24+G25+G26+G27+G28+G29+G30+G31+G32+G33+G34+G35+G36+G37+G38+G39+G40+G41+G42+G43+G44+G45+G46</f>
        <v>4305251</v>
      </c>
      <c r="H47" s="130">
        <f>SUM(H4:H46)</f>
        <v>347102</v>
      </c>
      <c r="I47" s="246">
        <f t="shared" si="2"/>
        <v>74014</v>
      </c>
      <c r="J47" s="104"/>
      <c r="K47" s="104"/>
      <c r="L47" s="104"/>
      <c r="N47" s="237"/>
    </row>
    <row r="48" spans="6:13" ht="12.75">
      <c r="F48" s="217"/>
      <c r="G48" s="89">
        <f>G47-F47</f>
        <v>347102</v>
      </c>
      <c r="H48" s="238"/>
      <c r="I48" s="234"/>
      <c r="J48" s="93"/>
      <c r="K48" s="93"/>
      <c r="L48" s="101"/>
      <c r="M48" s="38"/>
    </row>
    <row r="49" spans="6:13" ht="12.75">
      <c r="F49" s="217"/>
      <c r="G49" s="217"/>
      <c r="H49" s="238"/>
      <c r="I49" s="235"/>
      <c r="J49" s="3"/>
      <c r="K49" s="3"/>
      <c r="L49" s="38"/>
      <c r="M49" s="38"/>
    </row>
    <row r="50" spans="6:13" ht="12.75">
      <c r="F50" s="3"/>
      <c r="G50" s="3"/>
      <c r="H50" s="232"/>
      <c r="I50" s="235"/>
      <c r="J50" s="3"/>
      <c r="K50" s="3"/>
      <c r="L50" s="38"/>
      <c r="M50" s="38"/>
    </row>
    <row r="51" spans="6:13" ht="12.75">
      <c r="F51" s="3"/>
      <c r="G51" s="3"/>
      <c r="H51" s="232"/>
      <c r="I51" s="235"/>
      <c r="J51" s="3"/>
      <c r="K51" s="3"/>
      <c r="L51" s="38"/>
      <c r="M51" s="38"/>
    </row>
    <row r="52" spans="6:13" ht="12.75">
      <c r="F52" s="3"/>
      <c r="G52" s="3"/>
      <c r="H52" s="232"/>
      <c r="I52" s="235"/>
      <c r="J52" s="3"/>
      <c r="K52" s="3"/>
      <c r="L52" s="38"/>
      <c r="M52" s="38"/>
    </row>
    <row r="53" spans="6:13" ht="12.75">
      <c r="F53" s="3"/>
      <c r="G53" s="3"/>
      <c r="H53" s="232"/>
      <c r="I53" s="235"/>
      <c r="J53" s="3"/>
      <c r="K53" s="3"/>
      <c r="L53" s="38"/>
      <c r="M53" s="38"/>
    </row>
    <row r="54" spans="6:7" ht="12.75">
      <c r="F54" s="3"/>
      <c r="G54" s="3"/>
    </row>
    <row r="55" spans="6:7" ht="12.75">
      <c r="F55" s="3"/>
      <c r="G55" s="3"/>
    </row>
    <row r="56" spans="6:7" ht="12.75">
      <c r="F56" s="3"/>
      <c r="G56" s="3"/>
    </row>
    <row r="57" spans="6:7" ht="12.75">
      <c r="F57" s="3"/>
      <c r="G57" s="3"/>
    </row>
    <row r="58" spans="6:7" ht="12.75">
      <c r="F58" s="3"/>
      <c r="G58" s="3"/>
    </row>
    <row r="59" spans="6:7" ht="12.75">
      <c r="F59" s="3"/>
      <c r="G59" s="3"/>
    </row>
    <row r="60" spans="6:7" ht="12.75">
      <c r="F60" s="3"/>
      <c r="G60" s="3"/>
    </row>
    <row r="61" spans="6:7" ht="12.75">
      <c r="F61" s="3"/>
      <c r="G61" s="3"/>
    </row>
    <row r="62" spans="6:7" ht="12.75">
      <c r="F62" s="3"/>
      <c r="G62" s="3"/>
    </row>
    <row r="63" spans="6:7" ht="12.75">
      <c r="F63" s="3"/>
      <c r="G63" s="3"/>
    </row>
    <row r="64" spans="6:7" ht="12.75">
      <c r="F64" s="3"/>
      <c r="G64" s="3"/>
    </row>
    <row r="65" spans="6:7" ht="12.75">
      <c r="F65" s="3"/>
      <c r="G65" s="3"/>
    </row>
    <row r="66" spans="6:7" ht="12.75">
      <c r="F66" s="3"/>
      <c r="G66" s="3"/>
    </row>
    <row r="67" spans="6:7" ht="12.75">
      <c r="F67" s="3"/>
      <c r="G67" s="3"/>
    </row>
    <row r="68" spans="6:7" ht="12.75">
      <c r="F68" s="3"/>
      <c r="G68" s="3"/>
    </row>
    <row r="69" spans="6:7" ht="12.75">
      <c r="F69" s="3"/>
      <c r="G69" s="3"/>
    </row>
    <row r="70" spans="6:7" ht="12.75">
      <c r="F70" s="3"/>
      <c r="G70" s="3"/>
    </row>
    <row r="71" spans="6:7" ht="12.75">
      <c r="F71" s="3"/>
      <c r="G71" s="3"/>
    </row>
    <row r="72" spans="6:7" ht="12.75">
      <c r="F72" s="3"/>
      <c r="G72" s="3"/>
    </row>
    <row r="73" spans="6:7" ht="12.75">
      <c r="F73" s="3"/>
      <c r="G73" s="3"/>
    </row>
    <row r="74" spans="6:7" ht="12.75">
      <c r="F74" s="3"/>
      <c r="G74" s="3"/>
    </row>
    <row r="75" spans="6:7" ht="12.75">
      <c r="F75" s="3"/>
      <c r="G75" s="3"/>
    </row>
    <row r="76" spans="6:7" ht="12.75">
      <c r="F76" s="3"/>
      <c r="G76" s="3"/>
    </row>
    <row r="77" spans="6:7" ht="12.75">
      <c r="F77" s="3"/>
      <c r="G77" s="3"/>
    </row>
    <row r="78" spans="6:7" ht="12.75">
      <c r="F78" s="3"/>
      <c r="G78" s="3"/>
    </row>
    <row r="79" spans="6:7" ht="12.75">
      <c r="F79" s="3"/>
      <c r="G79" s="3"/>
    </row>
    <row r="80" spans="6:7" ht="12.75">
      <c r="F80" s="3"/>
      <c r="G80" s="3"/>
    </row>
    <row r="81" spans="6:7" ht="12.75">
      <c r="F81" s="3"/>
      <c r="G81" s="3"/>
    </row>
    <row r="82" spans="6:7" ht="12.75">
      <c r="F82" s="3"/>
      <c r="G82" s="3"/>
    </row>
    <row r="83" spans="6:7" ht="12.75">
      <c r="F83" s="3"/>
      <c r="G83" s="3"/>
    </row>
    <row r="84" spans="6:7" ht="12.75">
      <c r="F84" s="3"/>
      <c r="G84" s="3"/>
    </row>
    <row r="85" spans="6:7" ht="12.75">
      <c r="F85" s="3"/>
      <c r="G85" s="3"/>
    </row>
    <row r="86" spans="6:7" ht="12.75">
      <c r="F86" s="3"/>
      <c r="G86" s="3"/>
    </row>
    <row r="87" spans="6:7" ht="12.75">
      <c r="F87" s="3"/>
      <c r="G87" s="3"/>
    </row>
    <row r="88" spans="6:7" ht="12.75">
      <c r="F88" s="3"/>
      <c r="G88" s="3"/>
    </row>
    <row r="89" spans="6:7" ht="12.75">
      <c r="F89" s="3"/>
      <c r="G89" s="3"/>
    </row>
    <row r="90" spans="6:7" ht="12.75">
      <c r="F90" s="3"/>
      <c r="G90" s="3"/>
    </row>
    <row r="91" spans="6:7" ht="12.75">
      <c r="F91" s="3"/>
      <c r="G91" s="3"/>
    </row>
    <row r="92" spans="6:7" ht="12.75">
      <c r="F92" s="3"/>
      <c r="G92" s="3"/>
    </row>
    <row r="93" spans="6:7" ht="12.75">
      <c r="F93" s="3"/>
      <c r="G93" s="3"/>
    </row>
    <row r="94" spans="6:7" ht="12.75">
      <c r="F94" s="3"/>
      <c r="G94" s="3"/>
    </row>
    <row r="95" spans="6:7" ht="12.75">
      <c r="F95" s="3"/>
      <c r="G95" s="3"/>
    </row>
    <row r="96" spans="6:7" ht="12.75">
      <c r="F96" s="3"/>
      <c r="G96" s="3"/>
    </row>
    <row r="97" spans="6:7" ht="12.75">
      <c r="F97" s="3"/>
      <c r="G97" s="3"/>
    </row>
    <row r="98" spans="6:7" ht="12.75">
      <c r="F98" s="3"/>
      <c r="G98" s="3"/>
    </row>
    <row r="99" spans="6:7" ht="12.75">
      <c r="F99" s="3"/>
      <c r="G99" s="3"/>
    </row>
    <row r="100" spans="6:7" ht="12.75">
      <c r="F100" s="3"/>
      <c r="G100" s="3"/>
    </row>
    <row r="101" spans="6:7" ht="12.75">
      <c r="F101" s="3"/>
      <c r="G101" s="3"/>
    </row>
    <row r="102" spans="6:7" ht="12.75">
      <c r="F102" s="3"/>
      <c r="G102" s="3"/>
    </row>
    <row r="103" spans="6:7" ht="12.75">
      <c r="F103" s="3"/>
      <c r="G103" s="3"/>
    </row>
    <row r="104" spans="6:7" ht="12.75">
      <c r="F104" s="3"/>
      <c r="G104" s="3"/>
    </row>
    <row r="105" spans="6:7" ht="12.75">
      <c r="F105" s="3"/>
      <c r="G105" s="3"/>
    </row>
    <row r="106" spans="6:7" ht="12.75">
      <c r="F106" s="3"/>
      <c r="G106" s="3"/>
    </row>
    <row r="107" spans="6:7" ht="12.75">
      <c r="F107" s="3"/>
      <c r="G107" s="3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3">
      <pane xSplit="3" topLeftCell="G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7.57421875" style="0" bestFit="1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5469289</v>
      </c>
      <c r="C13" s="33"/>
      <c r="D13" s="34"/>
      <c r="E13" s="50">
        <f aca="true" t="shared" si="0" ref="E13:BC13">E14+E29</f>
        <v>90505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80890</v>
      </c>
      <c r="AK13" s="50">
        <f t="shared" si="0"/>
        <v>73117</v>
      </c>
      <c r="AL13" s="50">
        <f t="shared" si="0"/>
        <v>100000</v>
      </c>
      <c r="AM13" s="50">
        <f t="shared" si="0"/>
        <v>98504</v>
      </c>
      <c r="AN13" s="50">
        <f t="shared" si="0"/>
        <v>72583</v>
      </c>
      <c r="AO13" s="50">
        <f t="shared" si="0"/>
        <v>96524</v>
      </c>
      <c r="AP13" s="50">
        <f t="shared" si="0"/>
        <v>106606</v>
      </c>
      <c r="AQ13" s="50">
        <f t="shared" si="0"/>
        <v>113699</v>
      </c>
      <c r="AR13" s="50">
        <f t="shared" si="0"/>
        <v>78233</v>
      </c>
      <c r="AS13" s="50">
        <f t="shared" si="0"/>
        <v>69167</v>
      </c>
      <c r="AT13" s="50">
        <f t="shared" si="0"/>
        <v>78299</v>
      </c>
      <c r="AU13" s="50">
        <f t="shared" si="0"/>
        <v>96039</v>
      </c>
      <c r="AV13" s="50">
        <f t="shared" si="0"/>
        <v>104413</v>
      </c>
      <c r="AW13" s="50">
        <f t="shared" si="0"/>
        <v>651545</v>
      </c>
      <c r="AX13" s="50">
        <f t="shared" si="0"/>
        <v>115217</v>
      </c>
      <c r="AY13" s="50">
        <f t="shared" si="0"/>
        <v>123134</v>
      </c>
      <c r="AZ13" s="50">
        <f t="shared" si="0"/>
        <v>97687</v>
      </c>
      <c r="BA13" s="50">
        <f t="shared" si="0"/>
        <v>100247</v>
      </c>
      <c r="BB13" s="50">
        <f t="shared" si="0"/>
        <v>112000</v>
      </c>
      <c r="BC13" s="50">
        <f t="shared" si="0"/>
        <v>79500</v>
      </c>
    </row>
    <row r="14" spans="1:55" ht="15.75">
      <c r="A14" s="15" t="s">
        <v>3</v>
      </c>
      <c r="B14" s="36">
        <f>B15+B16+B17+B18+B19+B20+B21+B22+B24+B25+B26+B27+B28</f>
        <v>4260728</v>
      </c>
      <c r="C14" s="33"/>
      <c r="D14" s="34"/>
      <c r="E14" s="49">
        <f aca="true" t="shared" si="1" ref="E14:BC14">E15+E16+E17+E18+E19+E20+E21+E22+E24+E25+E26+E27+E28</f>
        <v>70949</v>
      </c>
      <c r="F14" s="49">
        <f t="shared" si="1"/>
        <v>79275</v>
      </c>
      <c r="G14" s="49">
        <f t="shared" si="1"/>
        <v>70571</v>
      </c>
      <c r="H14" s="49">
        <f t="shared" si="1"/>
        <v>62482</v>
      </c>
      <c r="I14" s="49">
        <f t="shared" si="1"/>
        <v>73985</v>
      </c>
      <c r="J14" s="49">
        <f t="shared" si="1"/>
        <v>69880</v>
      </c>
      <c r="K14" s="49">
        <f t="shared" si="1"/>
        <v>75371</v>
      </c>
      <c r="L14" s="49">
        <f t="shared" si="1"/>
        <v>70412</v>
      </c>
      <c r="M14" s="49">
        <f t="shared" si="1"/>
        <v>86941</v>
      </c>
      <c r="N14" s="49">
        <f t="shared" si="1"/>
        <v>72542</v>
      </c>
      <c r="O14" s="49">
        <f t="shared" si="1"/>
        <v>84132</v>
      </c>
      <c r="P14" s="49">
        <f t="shared" si="1"/>
        <v>70728</v>
      </c>
      <c r="Q14" s="49">
        <f t="shared" si="1"/>
        <v>54110</v>
      </c>
      <c r="R14" s="49">
        <f t="shared" si="1"/>
        <v>108905</v>
      </c>
      <c r="S14" s="49">
        <f t="shared" si="1"/>
        <v>56387</v>
      </c>
      <c r="T14" s="49">
        <f t="shared" si="1"/>
        <v>99309</v>
      </c>
      <c r="U14" s="49">
        <f t="shared" si="1"/>
        <v>44657</v>
      </c>
      <c r="V14" s="49">
        <f t="shared" si="1"/>
        <v>53349</v>
      </c>
      <c r="W14" s="49">
        <f t="shared" si="1"/>
        <v>70500</v>
      </c>
      <c r="X14" s="27">
        <f t="shared" si="1"/>
        <v>85040</v>
      </c>
      <c r="Y14" s="49">
        <f t="shared" si="1"/>
        <v>83079</v>
      </c>
      <c r="Z14" s="49">
        <f t="shared" si="1"/>
        <v>80532</v>
      </c>
      <c r="AA14" s="49">
        <f t="shared" si="1"/>
        <v>70298</v>
      </c>
      <c r="AB14" s="49">
        <f t="shared" si="1"/>
        <v>80950</v>
      </c>
      <c r="AC14" s="49">
        <f t="shared" si="1"/>
        <v>89150</v>
      </c>
      <c r="AD14" s="49">
        <f t="shared" si="1"/>
        <v>91754</v>
      </c>
      <c r="AE14" s="49">
        <f t="shared" si="1"/>
        <v>65324</v>
      </c>
      <c r="AF14" s="56">
        <f t="shared" si="1"/>
        <v>76463</v>
      </c>
      <c r="AG14" s="49">
        <f t="shared" si="1"/>
        <v>74788</v>
      </c>
      <c r="AH14" s="49">
        <f t="shared" si="1"/>
        <v>92682</v>
      </c>
      <c r="AI14" s="49">
        <f t="shared" si="1"/>
        <v>85542</v>
      </c>
      <c r="AJ14" s="49">
        <f t="shared" si="1"/>
        <v>63109</v>
      </c>
      <c r="AK14" s="49">
        <f t="shared" si="1"/>
        <v>57102</v>
      </c>
      <c r="AL14" s="49">
        <f t="shared" si="1"/>
        <v>77700</v>
      </c>
      <c r="AM14" s="49">
        <f t="shared" si="1"/>
        <v>76824</v>
      </c>
      <c r="AN14" s="49">
        <f t="shared" si="1"/>
        <v>55578</v>
      </c>
      <c r="AO14" s="49">
        <f t="shared" si="1"/>
        <v>74429</v>
      </c>
      <c r="AP14" s="49">
        <f t="shared" si="1"/>
        <v>83517</v>
      </c>
      <c r="AQ14" s="49">
        <f t="shared" si="1"/>
        <v>88367</v>
      </c>
      <c r="AR14" s="49">
        <f t="shared" si="1"/>
        <v>58653</v>
      </c>
      <c r="AS14" s="49">
        <f t="shared" si="1"/>
        <v>54331</v>
      </c>
      <c r="AT14" s="49">
        <f t="shared" si="1"/>
        <v>61584</v>
      </c>
      <c r="AU14" s="49">
        <f t="shared" si="1"/>
        <v>73087</v>
      </c>
      <c r="AV14" s="49">
        <f t="shared" si="1"/>
        <v>82093</v>
      </c>
      <c r="AW14" s="49">
        <f t="shared" si="1"/>
        <v>514000</v>
      </c>
      <c r="AX14" s="49">
        <f t="shared" si="1"/>
        <v>90233</v>
      </c>
      <c r="AY14" s="49">
        <f t="shared" si="1"/>
        <v>96276</v>
      </c>
      <c r="AZ14" s="49">
        <f t="shared" si="1"/>
        <v>76087</v>
      </c>
      <c r="BA14" s="49">
        <f t="shared" si="1"/>
        <v>77747</v>
      </c>
      <c r="BB14" s="49">
        <f t="shared" si="1"/>
        <v>87800</v>
      </c>
      <c r="BC14" s="49">
        <f t="shared" si="1"/>
        <v>62124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3262494</v>
      </c>
      <c r="C15" s="38"/>
      <c r="D15" s="39"/>
      <c r="E15" s="48">
        <v>53385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375000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2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2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2"/>
        <v>90111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5000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6800</v>
      </c>
      <c r="BC19" s="48">
        <v>900</v>
      </c>
    </row>
    <row r="20" spans="1:55" ht="15">
      <c r="A20" s="18" t="s">
        <v>8</v>
      </c>
      <c r="B20" s="37">
        <f t="shared" si="2"/>
        <v>37009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1900</v>
      </c>
      <c r="BC20" s="48">
        <v>624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2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2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1208561</v>
      </c>
      <c r="C29" s="33"/>
      <c r="D29" s="34"/>
      <c r="E29" s="49">
        <f aca="true" t="shared" si="3" ref="E29:BC29">E30+E31+E32+E33+E34</f>
        <v>19556</v>
      </c>
      <c r="F29" s="49">
        <f t="shared" si="3"/>
        <v>21810</v>
      </c>
      <c r="G29" s="49">
        <f t="shared" si="3"/>
        <v>19382</v>
      </c>
      <c r="H29" s="49">
        <f t="shared" si="3"/>
        <v>17341</v>
      </c>
      <c r="I29" s="49">
        <f t="shared" si="3"/>
        <v>21989</v>
      </c>
      <c r="J29" s="49">
        <f t="shared" si="3"/>
        <v>32120</v>
      </c>
      <c r="K29" s="49">
        <f t="shared" si="3"/>
        <v>21229</v>
      </c>
      <c r="L29" s="49">
        <f t="shared" si="3"/>
        <v>20340</v>
      </c>
      <c r="M29" s="49">
        <f t="shared" si="3"/>
        <v>23253</v>
      </c>
      <c r="N29" s="49">
        <f t="shared" si="3"/>
        <v>20228</v>
      </c>
      <c r="O29" s="49">
        <f t="shared" si="3"/>
        <v>21280</v>
      </c>
      <c r="P29" s="49">
        <f t="shared" si="3"/>
        <v>15996</v>
      </c>
      <c r="Q29" s="49">
        <f t="shared" si="3"/>
        <v>14890</v>
      </c>
      <c r="R29" s="49">
        <f t="shared" si="3"/>
        <v>29990</v>
      </c>
      <c r="S29" s="49">
        <f t="shared" si="3"/>
        <v>18566</v>
      </c>
      <c r="T29" s="49">
        <f t="shared" si="3"/>
        <v>27500</v>
      </c>
      <c r="U29" s="27">
        <f t="shared" si="3"/>
        <v>16748</v>
      </c>
      <c r="V29" s="49">
        <f t="shared" si="3"/>
        <v>15179</v>
      </c>
      <c r="W29" s="49">
        <f t="shared" si="3"/>
        <v>18900</v>
      </c>
      <c r="X29" s="51">
        <f t="shared" si="3"/>
        <v>22160</v>
      </c>
      <c r="Y29" s="49">
        <f t="shared" si="3"/>
        <v>26330</v>
      </c>
      <c r="Z29" s="49">
        <f t="shared" si="3"/>
        <v>22981</v>
      </c>
      <c r="AA29" s="49">
        <f t="shared" si="3"/>
        <v>18590</v>
      </c>
      <c r="AB29" s="49">
        <f t="shared" si="3"/>
        <v>25361</v>
      </c>
      <c r="AC29" s="49">
        <f t="shared" si="3"/>
        <v>24807</v>
      </c>
      <c r="AD29" s="49">
        <f t="shared" si="3"/>
        <v>25800</v>
      </c>
      <c r="AE29" s="49">
        <f t="shared" si="3"/>
        <v>18195</v>
      </c>
      <c r="AF29" s="49">
        <f t="shared" si="3"/>
        <v>20030</v>
      </c>
      <c r="AG29" s="49">
        <f t="shared" si="3"/>
        <v>20587</v>
      </c>
      <c r="AH29" s="49">
        <f t="shared" si="3"/>
        <v>26340</v>
      </c>
      <c r="AI29" s="49">
        <f t="shared" si="3"/>
        <v>24320</v>
      </c>
      <c r="AJ29" s="49">
        <f t="shared" si="3"/>
        <v>17781</v>
      </c>
      <c r="AK29" s="49">
        <f t="shared" si="3"/>
        <v>16015</v>
      </c>
      <c r="AL29" s="49">
        <f t="shared" si="3"/>
        <v>22300</v>
      </c>
      <c r="AM29" s="49">
        <f t="shared" si="3"/>
        <v>21680</v>
      </c>
      <c r="AN29" s="49">
        <f t="shared" si="3"/>
        <v>17005</v>
      </c>
      <c r="AO29" s="49">
        <f t="shared" si="3"/>
        <v>22095</v>
      </c>
      <c r="AP29" s="49">
        <f t="shared" si="3"/>
        <v>23089</v>
      </c>
      <c r="AQ29" s="49">
        <f t="shared" si="3"/>
        <v>25332</v>
      </c>
      <c r="AR29" s="49">
        <f t="shared" si="3"/>
        <v>19580</v>
      </c>
      <c r="AS29" s="49">
        <f t="shared" si="3"/>
        <v>14836</v>
      </c>
      <c r="AT29" s="49">
        <f t="shared" si="3"/>
        <v>16715</v>
      </c>
      <c r="AU29" s="49">
        <f t="shared" si="3"/>
        <v>22952</v>
      </c>
      <c r="AV29" s="49">
        <f t="shared" si="3"/>
        <v>22320</v>
      </c>
      <c r="AW29" s="49">
        <f t="shared" si="3"/>
        <v>137545</v>
      </c>
      <c r="AX29" s="49">
        <f t="shared" si="3"/>
        <v>24984</v>
      </c>
      <c r="AY29" s="49">
        <f t="shared" si="3"/>
        <v>26858</v>
      </c>
      <c r="AZ29" s="49">
        <f t="shared" si="3"/>
        <v>21600</v>
      </c>
      <c r="BA29" s="49">
        <f t="shared" si="3"/>
        <v>22500</v>
      </c>
      <c r="BB29" s="49">
        <f t="shared" si="3"/>
        <v>24200</v>
      </c>
      <c r="BC29" s="49">
        <f t="shared" si="3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917835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13450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25723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325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223261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3360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31761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550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CE29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G3" sqref="G3"/>
    </sheetView>
  </sheetViews>
  <sheetFormatPr defaultColWidth="9.140625" defaultRowHeight="12.75"/>
  <cols>
    <col min="1" max="1" width="54.421875" style="0" customWidth="1"/>
    <col min="2" max="2" width="13.28125" style="0" customWidth="1"/>
    <col min="3" max="3" width="2.421875" style="0" customWidth="1"/>
    <col min="4" max="4" width="4.28125" style="0" customWidth="1"/>
    <col min="5" max="6" width="9.57421875" style="54" bestFit="1" customWidth="1"/>
    <col min="7" max="9" width="9.57421875" style="0" bestFit="1" customWidth="1"/>
    <col min="10" max="10" width="9.57421875" style="54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54" customWidth="1"/>
    <col min="16" max="16" width="11.140625" style="54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54" bestFit="1" customWidth="1"/>
    <col min="28" max="28" width="9.8515625" style="0" customWidth="1"/>
    <col min="29" max="29" width="10.140625" style="0" customWidth="1"/>
    <col min="30" max="30" width="11.00390625" style="0" bestFit="1" customWidth="1"/>
    <col min="31" max="31" width="8.57421875" style="54" customWidth="1"/>
    <col min="32" max="32" width="8.00390625" style="0" customWidth="1"/>
    <col min="33" max="33" width="8.00390625" style="54" customWidth="1"/>
    <col min="34" max="34" width="10.140625" style="54" bestFit="1" customWidth="1"/>
    <col min="35" max="35" width="11.8515625" style="0" bestFit="1" customWidth="1"/>
    <col min="36" max="36" width="8.140625" style="0" customWidth="1"/>
    <col min="37" max="37" width="7.8515625" style="54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54" bestFit="1" customWidth="1"/>
    <col min="42" max="42" width="8.8515625" style="0" customWidth="1"/>
    <col min="44" max="44" width="11.140625" style="0" bestFit="1" customWidth="1"/>
    <col min="45" max="45" width="11.57421875" style="0" bestFit="1" customWidth="1"/>
    <col min="46" max="47" width="9.00390625" style="0" customWidth="1"/>
    <col min="49" max="49" width="10.28125" style="0" customWidth="1"/>
    <col min="50" max="50" width="10.140625" style="0" customWidth="1"/>
    <col min="51" max="51" width="9.7109375" style="0" customWidth="1"/>
    <col min="52" max="52" width="7.8515625" style="0" bestFit="1" customWidth="1"/>
    <col min="53" max="53" width="11.57421875" style="0" bestFit="1" customWidth="1"/>
    <col min="54" max="54" width="9.57421875" style="0" bestFit="1" customWidth="1"/>
    <col min="55" max="55" width="11.28125" style="84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1" ht="15.75">
      <c r="A4" s="301" t="s">
        <v>78</v>
      </c>
      <c r="B4" s="301"/>
      <c r="AN4" s="3"/>
      <c r="AO4" s="93"/>
    </row>
    <row r="5" spans="1:41" ht="12.75">
      <c r="A5" s="22"/>
      <c r="AE5" s="93"/>
      <c r="AF5" s="3"/>
      <c r="AG5" s="93"/>
      <c r="AH5" s="93"/>
      <c r="AN5" s="3"/>
      <c r="AO5" s="93"/>
    </row>
    <row r="6" spans="1:51" ht="16.5" thickBot="1">
      <c r="A6" s="22" t="s">
        <v>272</v>
      </c>
      <c r="B6" s="193"/>
      <c r="Q6" s="71"/>
      <c r="AE6" s="93"/>
      <c r="AF6" s="3"/>
      <c r="AG6" s="93"/>
      <c r="AH6" s="93"/>
      <c r="AY6" s="129"/>
    </row>
    <row r="7" spans="1:55" ht="13.5" thickBot="1">
      <c r="A7" s="47"/>
      <c r="E7" s="73">
        <v>1</v>
      </c>
      <c r="F7" s="73">
        <v>2</v>
      </c>
      <c r="G7" s="4">
        <v>3</v>
      </c>
      <c r="H7" s="4">
        <v>4</v>
      </c>
      <c r="I7" s="4">
        <v>5</v>
      </c>
      <c r="J7" s="73">
        <v>6</v>
      </c>
      <c r="K7" s="4">
        <v>7</v>
      </c>
      <c r="L7" s="4">
        <v>8</v>
      </c>
      <c r="M7" s="4">
        <v>9</v>
      </c>
      <c r="N7" s="4">
        <v>10</v>
      </c>
      <c r="O7" s="73">
        <v>11</v>
      </c>
      <c r="P7" s="73">
        <v>12</v>
      </c>
      <c r="Q7" s="4">
        <v>13</v>
      </c>
      <c r="R7" s="4">
        <v>14</v>
      </c>
      <c r="S7" s="4">
        <v>15</v>
      </c>
      <c r="T7" s="4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75">
        <v>23</v>
      </c>
      <c r="AB7" s="5">
        <v>24</v>
      </c>
      <c r="AC7" s="5">
        <v>25</v>
      </c>
      <c r="AD7" s="94">
        <v>26</v>
      </c>
      <c r="AE7" s="98">
        <v>27</v>
      </c>
      <c r="AF7" s="99">
        <v>28</v>
      </c>
      <c r="AG7" s="98">
        <v>29</v>
      </c>
      <c r="AH7" s="98">
        <v>30</v>
      </c>
      <c r="AI7" s="95">
        <v>31</v>
      </c>
      <c r="AJ7" s="9">
        <v>32</v>
      </c>
      <c r="AK7" s="73">
        <v>33</v>
      </c>
      <c r="AL7" s="9">
        <v>34</v>
      </c>
      <c r="AM7" s="4">
        <v>35</v>
      </c>
      <c r="AN7" s="4">
        <v>36</v>
      </c>
      <c r="AO7" s="73">
        <v>37</v>
      </c>
      <c r="AP7" s="4">
        <v>38</v>
      </c>
      <c r="AQ7" s="4">
        <v>39</v>
      </c>
      <c r="AR7" s="4">
        <v>40</v>
      </c>
      <c r="AS7" s="4">
        <v>41</v>
      </c>
      <c r="AT7" s="4">
        <v>42</v>
      </c>
      <c r="AU7" s="4">
        <v>43</v>
      </c>
      <c r="AV7" s="4">
        <v>44</v>
      </c>
      <c r="AW7" s="6">
        <v>45</v>
      </c>
      <c r="AX7" s="4">
        <v>46</v>
      </c>
      <c r="AY7" s="4">
        <v>47</v>
      </c>
      <c r="AZ7" s="4">
        <v>48</v>
      </c>
      <c r="BA7" s="4">
        <v>49</v>
      </c>
      <c r="BB7" s="4">
        <v>50</v>
      </c>
      <c r="BC7" s="4">
        <v>51</v>
      </c>
    </row>
    <row r="8" spans="2:55" ht="13.5" thickBot="1">
      <c r="B8" s="84" t="s">
        <v>79</v>
      </c>
      <c r="E8" s="67" t="s">
        <v>29</v>
      </c>
      <c r="F8" s="67" t="s">
        <v>29</v>
      </c>
      <c r="G8" s="6" t="s">
        <v>30</v>
      </c>
      <c r="H8" s="6" t="s">
        <v>30</v>
      </c>
      <c r="I8" s="6" t="s">
        <v>29</v>
      </c>
      <c r="J8" s="67" t="s">
        <v>29</v>
      </c>
      <c r="K8" s="67" t="s">
        <v>29</v>
      </c>
      <c r="L8" s="6" t="s">
        <v>29</v>
      </c>
      <c r="M8" s="6" t="s">
        <v>29</v>
      </c>
      <c r="N8" s="6" t="s">
        <v>29</v>
      </c>
      <c r="O8" s="67" t="s">
        <v>29</v>
      </c>
      <c r="P8" s="67" t="s">
        <v>29</v>
      </c>
      <c r="Q8" s="6" t="s">
        <v>30</v>
      </c>
      <c r="R8" s="6" t="s">
        <v>29</v>
      </c>
      <c r="S8" s="6" t="s">
        <v>29</v>
      </c>
      <c r="T8" s="6" t="s">
        <v>29</v>
      </c>
      <c r="U8" s="6" t="s">
        <v>30</v>
      </c>
      <c r="V8" s="6" t="s">
        <v>30</v>
      </c>
      <c r="W8" s="67" t="s">
        <v>29</v>
      </c>
      <c r="X8" s="6" t="s">
        <v>29</v>
      </c>
      <c r="Y8" s="6" t="s">
        <v>29</v>
      </c>
      <c r="Z8" s="6" t="s">
        <v>29</v>
      </c>
      <c r="AA8" s="67" t="s">
        <v>29</v>
      </c>
      <c r="AB8" s="6" t="s">
        <v>29</v>
      </c>
      <c r="AC8" s="67" t="s">
        <v>29</v>
      </c>
      <c r="AD8" s="6" t="s">
        <v>29</v>
      </c>
      <c r="AE8" s="96" t="s">
        <v>29</v>
      </c>
      <c r="AF8" s="97" t="s">
        <v>29</v>
      </c>
      <c r="AG8" s="96" t="s">
        <v>29</v>
      </c>
      <c r="AH8" s="96" t="s">
        <v>29</v>
      </c>
      <c r="AI8" s="67" t="s">
        <v>29</v>
      </c>
      <c r="AJ8" s="6" t="s">
        <v>29</v>
      </c>
      <c r="AK8" s="67" t="s">
        <v>30</v>
      </c>
      <c r="AL8" s="6" t="s">
        <v>29</v>
      </c>
      <c r="AM8" s="6" t="s">
        <v>29</v>
      </c>
      <c r="AN8" s="6" t="s">
        <v>30</v>
      </c>
      <c r="AO8" s="67" t="s">
        <v>29</v>
      </c>
      <c r="AP8" s="6" t="s">
        <v>29</v>
      </c>
      <c r="AQ8" s="6" t="s">
        <v>29</v>
      </c>
      <c r="AR8" s="6" t="s">
        <v>29</v>
      </c>
      <c r="AS8" s="6" t="s">
        <v>30</v>
      </c>
      <c r="AT8" s="6" t="s">
        <v>29</v>
      </c>
      <c r="AU8" s="6" t="s">
        <v>29</v>
      </c>
      <c r="AV8" s="28" t="s">
        <v>29</v>
      </c>
      <c r="AW8" s="302" t="s">
        <v>72</v>
      </c>
      <c r="AX8" s="43" t="s">
        <v>29</v>
      </c>
      <c r="AY8" s="6" t="s">
        <v>29</v>
      </c>
      <c r="AZ8" s="6" t="s">
        <v>29</v>
      </c>
      <c r="BA8" s="6" t="s">
        <v>29</v>
      </c>
      <c r="BB8" s="6" t="s">
        <v>29</v>
      </c>
      <c r="BC8" s="6" t="s">
        <v>29</v>
      </c>
    </row>
    <row r="9" spans="1:55" ht="16.5" thickBot="1">
      <c r="A9" s="12" t="s">
        <v>25</v>
      </c>
      <c r="B9" s="13" t="s">
        <v>26</v>
      </c>
      <c r="C9" s="2"/>
      <c r="D9" s="2"/>
      <c r="E9" s="68" t="s">
        <v>27</v>
      </c>
      <c r="F9" s="68" t="s">
        <v>28</v>
      </c>
      <c r="G9" s="8" t="s">
        <v>31</v>
      </c>
      <c r="H9" s="8" t="s">
        <v>32</v>
      </c>
      <c r="I9" s="8" t="s">
        <v>33</v>
      </c>
      <c r="J9" s="68" t="s">
        <v>34</v>
      </c>
      <c r="K9" s="68" t="s">
        <v>35</v>
      </c>
      <c r="L9" s="8" t="s">
        <v>36</v>
      </c>
      <c r="M9" s="8" t="s">
        <v>37</v>
      </c>
      <c r="N9" s="8" t="s">
        <v>38</v>
      </c>
      <c r="O9" s="68" t="s">
        <v>39</v>
      </c>
      <c r="P9" s="68" t="s">
        <v>40</v>
      </c>
      <c r="Q9" s="8" t="s">
        <v>41</v>
      </c>
      <c r="R9" s="8" t="s">
        <v>42</v>
      </c>
      <c r="S9" s="8" t="s">
        <v>43</v>
      </c>
      <c r="T9" s="8" t="s">
        <v>44</v>
      </c>
      <c r="U9" s="8" t="s">
        <v>45</v>
      </c>
      <c r="V9" s="8" t="s">
        <v>46</v>
      </c>
      <c r="W9" s="68" t="s">
        <v>47</v>
      </c>
      <c r="X9" s="8" t="s">
        <v>48</v>
      </c>
      <c r="Y9" s="8" t="s">
        <v>49</v>
      </c>
      <c r="Z9" s="8" t="s">
        <v>50</v>
      </c>
      <c r="AA9" s="68" t="s">
        <v>51</v>
      </c>
      <c r="AB9" s="8" t="s">
        <v>52</v>
      </c>
      <c r="AC9" s="68" t="s">
        <v>53</v>
      </c>
      <c r="AD9" s="8" t="s">
        <v>54</v>
      </c>
      <c r="AE9" s="68" t="s">
        <v>55</v>
      </c>
      <c r="AF9" s="7" t="s">
        <v>56</v>
      </c>
      <c r="AG9" s="68" t="s">
        <v>57</v>
      </c>
      <c r="AH9" s="68" t="s">
        <v>58</v>
      </c>
      <c r="AI9" s="68" t="s">
        <v>59</v>
      </c>
      <c r="AJ9" s="7" t="s">
        <v>60</v>
      </c>
      <c r="AK9" s="68" t="s">
        <v>61</v>
      </c>
      <c r="AL9" s="7" t="s">
        <v>62</v>
      </c>
      <c r="AM9" s="7" t="s">
        <v>63</v>
      </c>
      <c r="AN9" s="7" t="s">
        <v>64</v>
      </c>
      <c r="AO9" s="68" t="s">
        <v>65</v>
      </c>
      <c r="AP9" s="7" t="s">
        <v>66</v>
      </c>
      <c r="AQ9" s="7" t="s">
        <v>67</v>
      </c>
      <c r="AR9" s="7" t="s">
        <v>68</v>
      </c>
      <c r="AS9" s="7" t="s">
        <v>69</v>
      </c>
      <c r="AT9" s="7" t="s">
        <v>70</v>
      </c>
      <c r="AU9" s="7" t="s">
        <v>71</v>
      </c>
      <c r="AV9" s="29" t="s">
        <v>32</v>
      </c>
      <c r="AW9" s="303"/>
      <c r="AX9" s="44" t="s">
        <v>73</v>
      </c>
      <c r="AY9" s="7" t="s">
        <v>61</v>
      </c>
      <c r="AZ9" s="7" t="s">
        <v>46</v>
      </c>
      <c r="BA9" s="7" t="s">
        <v>69</v>
      </c>
      <c r="BB9" s="7" t="s">
        <v>41</v>
      </c>
      <c r="BC9" s="7" t="s">
        <v>64</v>
      </c>
    </row>
    <row r="10" spans="1:58" ht="15.75">
      <c r="A10" s="14" t="s">
        <v>2</v>
      </c>
      <c r="B10" s="209">
        <f aca="true" t="shared" si="0" ref="B10:AG10">B12+B142</f>
        <v>63454895</v>
      </c>
      <c r="C10" s="50">
        <f t="shared" si="0"/>
        <v>0</v>
      </c>
      <c r="D10" s="50">
        <f t="shared" si="0"/>
        <v>0</v>
      </c>
      <c r="E10" s="202">
        <f t="shared" si="0"/>
        <v>1914075</v>
      </c>
      <c r="F10" s="202">
        <f t="shared" si="0"/>
        <v>1060236</v>
      </c>
      <c r="G10" s="202">
        <f t="shared" si="0"/>
        <v>937837</v>
      </c>
      <c r="H10" s="202">
        <f t="shared" si="0"/>
        <v>949935</v>
      </c>
      <c r="I10" s="202">
        <f t="shared" si="0"/>
        <v>1009707</v>
      </c>
      <c r="J10" s="202">
        <f t="shared" si="0"/>
        <v>902480</v>
      </c>
      <c r="K10" s="202">
        <f t="shared" si="0"/>
        <v>900668</v>
      </c>
      <c r="L10" s="202">
        <f t="shared" si="0"/>
        <v>918044</v>
      </c>
      <c r="M10" s="202">
        <f t="shared" si="0"/>
        <v>1093688</v>
      </c>
      <c r="N10" s="202">
        <f t="shared" si="0"/>
        <v>903414</v>
      </c>
      <c r="O10" s="202">
        <f t="shared" si="0"/>
        <v>1100216</v>
      </c>
      <c r="P10" s="202">
        <f t="shared" si="0"/>
        <v>911603</v>
      </c>
      <c r="Q10" s="202">
        <f t="shared" si="0"/>
        <v>834722</v>
      </c>
      <c r="R10" s="202">
        <f t="shared" si="0"/>
        <v>1458039</v>
      </c>
      <c r="S10" s="202">
        <f t="shared" si="0"/>
        <v>845883</v>
      </c>
      <c r="T10" s="202">
        <f t="shared" si="0"/>
        <v>1117826</v>
      </c>
      <c r="U10" s="202">
        <f t="shared" si="0"/>
        <v>860475</v>
      </c>
      <c r="V10" s="202">
        <f t="shared" si="0"/>
        <v>825587</v>
      </c>
      <c r="W10" s="202">
        <f t="shared" si="0"/>
        <v>902608</v>
      </c>
      <c r="X10" s="202">
        <f t="shared" si="0"/>
        <v>1130400</v>
      </c>
      <c r="Y10" s="202">
        <f t="shared" si="0"/>
        <v>949961</v>
      </c>
      <c r="Z10" s="202">
        <f t="shared" si="0"/>
        <v>1108934</v>
      </c>
      <c r="AA10" s="202">
        <f t="shared" si="0"/>
        <v>980082</v>
      </c>
      <c r="AB10" s="202">
        <f t="shared" si="0"/>
        <v>1092404</v>
      </c>
      <c r="AC10" s="202">
        <f t="shared" si="0"/>
        <v>1215537</v>
      </c>
      <c r="AD10" s="202">
        <f t="shared" si="0"/>
        <v>1131754</v>
      </c>
      <c r="AE10" s="202">
        <f t="shared" si="0"/>
        <v>900617</v>
      </c>
      <c r="AF10" s="202">
        <f t="shared" si="0"/>
        <v>995388</v>
      </c>
      <c r="AG10" s="202">
        <f t="shared" si="0"/>
        <v>945181</v>
      </c>
      <c r="AH10" s="202">
        <f aca="true" t="shared" si="1" ref="AH10:BC10">AH12+AH142</f>
        <v>1214775</v>
      </c>
      <c r="AI10" s="202">
        <f t="shared" si="1"/>
        <v>1148662</v>
      </c>
      <c r="AJ10" s="202">
        <f t="shared" si="1"/>
        <v>819785</v>
      </c>
      <c r="AK10" s="202">
        <f t="shared" si="1"/>
        <v>818028</v>
      </c>
      <c r="AL10" s="202">
        <f t="shared" si="1"/>
        <v>1127136</v>
      </c>
      <c r="AM10" s="202">
        <f t="shared" si="1"/>
        <v>980785</v>
      </c>
      <c r="AN10" s="202">
        <f t="shared" si="1"/>
        <v>755572</v>
      </c>
      <c r="AO10" s="202">
        <f t="shared" si="1"/>
        <v>965939</v>
      </c>
      <c r="AP10" s="202">
        <f t="shared" si="1"/>
        <v>944732</v>
      </c>
      <c r="AQ10" s="202">
        <f t="shared" si="1"/>
        <v>1110944</v>
      </c>
      <c r="AR10" s="202">
        <f t="shared" si="1"/>
        <v>904380</v>
      </c>
      <c r="AS10" s="202">
        <f t="shared" si="1"/>
        <v>790357</v>
      </c>
      <c r="AT10" s="202">
        <f t="shared" si="1"/>
        <v>753502</v>
      </c>
      <c r="AU10" s="202">
        <f t="shared" si="1"/>
        <v>1086680</v>
      </c>
      <c r="AV10" s="202">
        <f t="shared" si="1"/>
        <v>1016112</v>
      </c>
      <c r="AW10" s="202">
        <f t="shared" si="1"/>
        <v>6106146</v>
      </c>
      <c r="AX10" s="202">
        <f t="shared" si="1"/>
        <v>1146764</v>
      </c>
      <c r="AY10" s="202">
        <f t="shared" si="1"/>
        <v>1094023</v>
      </c>
      <c r="AZ10" s="202">
        <f t="shared" si="1"/>
        <v>924130</v>
      </c>
      <c r="BA10" s="202">
        <f t="shared" si="1"/>
        <v>1026263</v>
      </c>
      <c r="BB10" s="202">
        <f t="shared" si="1"/>
        <v>974000</v>
      </c>
      <c r="BC10" s="202">
        <f t="shared" si="1"/>
        <v>752072</v>
      </c>
      <c r="BD10" s="147"/>
      <c r="BE10" s="147"/>
      <c r="BF10" s="147"/>
    </row>
    <row r="11" spans="1:58" ht="15.75">
      <c r="A11" s="14"/>
      <c r="B11" s="32"/>
      <c r="C11" s="33"/>
      <c r="D11" s="33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147"/>
      <c r="BE11" s="147"/>
      <c r="BF11" s="147"/>
    </row>
    <row r="12" spans="1:58" s="137" customFormat="1" ht="15.75">
      <c r="A12" s="165" t="s">
        <v>3</v>
      </c>
      <c r="B12" s="166">
        <f>B14+B30+B44+B58+B72+B91+B105+B114+B130+B89+B129</f>
        <v>49309973</v>
      </c>
      <c r="C12" s="167"/>
      <c r="D12" s="168"/>
      <c r="E12" s="169">
        <f aca="true" t="shared" si="2" ref="E12:AJ12">E14+E30+E44+E58+E72+E91+E105+E114+E130</f>
        <v>784425</v>
      </c>
      <c r="F12" s="169">
        <f t="shared" si="2"/>
        <v>827441</v>
      </c>
      <c r="G12" s="169">
        <f t="shared" si="2"/>
        <v>729895</v>
      </c>
      <c r="H12" s="169">
        <f t="shared" si="2"/>
        <v>744263</v>
      </c>
      <c r="I12" s="169">
        <f t="shared" si="2"/>
        <v>788786</v>
      </c>
      <c r="J12" s="169">
        <f t="shared" si="2"/>
        <v>686823</v>
      </c>
      <c r="K12" s="169">
        <f t="shared" si="2"/>
        <v>707238</v>
      </c>
      <c r="L12" s="169">
        <f t="shared" si="2"/>
        <v>708900</v>
      </c>
      <c r="M12" s="169">
        <f t="shared" si="2"/>
        <v>864037</v>
      </c>
      <c r="N12" s="169">
        <f t="shared" si="2"/>
        <v>706432</v>
      </c>
      <c r="O12" s="169">
        <f t="shared" si="2"/>
        <v>870308</v>
      </c>
      <c r="P12" s="169">
        <f t="shared" si="2"/>
        <v>717065</v>
      </c>
      <c r="Q12" s="169">
        <f t="shared" si="2"/>
        <v>622295</v>
      </c>
      <c r="R12" s="169">
        <f t="shared" si="2"/>
        <v>1128811</v>
      </c>
      <c r="S12" s="169">
        <f t="shared" si="2"/>
        <v>656929</v>
      </c>
      <c r="T12" s="169">
        <f t="shared" si="2"/>
        <v>868166</v>
      </c>
      <c r="U12" s="169">
        <f t="shared" si="2"/>
        <v>655578</v>
      </c>
      <c r="V12" s="169">
        <f t="shared" si="2"/>
        <v>634561</v>
      </c>
      <c r="W12" s="169">
        <f t="shared" si="2"/>
        <v>706239</v>
      </c>
      <c r="X12" s="169">
        <f t="shared" si="2"/>
        <v>886874</v>
      </c>
      <c r="Y12" s="169">
        <f t="shared" si="2"/>
        <v>733381</v>
      </c>
      <c r="Z12" s="169">
        <f t="shared" si="2"/>
        <v>855192</v>
      </c>
      <c r="AA12" s="169">
        <f t="shared" si="2"/>
        <v>773707</v>
      </c>
      <c r="AB12" s="169">
        <f t="shared" si="2"/>
        <v>864344</v>
      </c>
      <c r="AC12" s="169">
        <f t="shared" si="2"/>
        <v>948523</v>
      </c>
      <c r="AD12" s="169">
        <f t="shared" si="2"/>
        <v>884778</v>
      </c>
      <c r="AE12" s="169">
        <f t="shared" si="2"/>
        <v>697726</v>
      </c>
      <c r="AF12" s="169">
        <f t="shared" si="2"/>
        <v>787754</v>
      </c>
      <c r="AG12" s="169">
        <f t="shared" si="2"/>
        <v>739757</v>
      </c>
      <c r="AH12" s="169">
        <f t="shared" si="2"/>
        <v>947348</v>
      </c>
      <c r="AI12" s="169">
        <f t="shared" si="2"/>
        <v>895356</v>
      </c>
      <c r="AJ12" s="169">
        <f t="shared" si="2"/>
        <v>638938</v>
      </c>
      <c r="AK12" s="169">
        <f aca="true" t="shared" si="3" ref="AK12:BC12">AK14+AK30+AK44+AK58+AK72+AK91+AK105+AK114+AK130</f>
        <v>632801</v>
      </c>
      <c r="AL12" s="169">
        <f t="shared" si="3"/>
        <v>869555</v>
      </c>
      <c r="AM12" s="169">
        <f t="shared" si="3"/>
        <v>772090</v>
      </c>
      <c r="AN12" s="169">
        <f t="shared" si="3"/>
        <v>587010</v>
      </c>
      <c r="AO12" s="169">
        <f t="shared" si="3"/>
        <v>749046</v>
      </c>
      <c r="AP12" s="169">
        <f t="shared" si="3"/>
        <v>724063</v>
      </c>
      <c r="AQ12" s="169">
        <f t="shared" si="3"/>
        <v>863031</v>
      </c>
      <c r="AR12" s="169">
        <f t="shared" si="3"/>
        <v>702773</v>
      </c>
      <c r="AS12" s="169">
        <f t="shared" si="3"/>
        <v>624306</v>
      </c>
      <c r="AT12" s="169">
        <f t="shared" si="3"/>
        <v>588400</v>
      </c>
      <c r="AU12" s="169">
        <f t="shared" si="3"/>
        <v>847153</v>
      </c>
      <c r="AV12" s="169">
        <f t="shared" si="3"/>
        <v>800237</v>
      </c>
      <c r="AW12" s="169">
        <f t="shared" si="3"/>
        <v>4688488</v>
      </c>
      <c r="AX12" s="169">
        <f t="shared" si="3"/>
        <v>899858</v>
      </c>
      <c r="AY12" s="169">
        <f t="shared" si="3"/>
        <v>840941</v>
      </c>
      <c r="AZ12" s="169">
        <f t="shared" si="3"/>
        <v>714616</v>
      </c>
      <c r="BA12" s="169">
        <f t="shared" si="3"/>
        <v>802717</v>
      </c>
      <c r="BB12" s="169">
        <f t="shared" si="3"/>
        <v>750138</v>
      </c>
      <c r="BC12" s="169">
        <f t="shared" si="3"/>
        <v>587045</v>
      </c>
      <c r="BD12" s="170"/>
      <c r="BE12" s="170"/>
      <c r="BF12" s="170"/>
    </row>
    <row r="13" spans="1:58" s="137" customFormat="1" ht="15.75">
      <c r="A13" s="171"/>
      <c r="B13" s="49"/>
      <c r="C13" s="167"/>
      <c r="D13" s="168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70"/>
      <c r="BE13" s="170"/>
      <c r="BF13" s="170"/>
    </row>
    <row r="14" spans="1:55" s="137" customFormat="1" ht="15.75">
      <c r="A14" s="165" t="s">
        <v>291</v>
      </c>
      <c r="B14" s="166">
        <f>B19+B20+B21+B22+B23+B24+B25+B26+B18+B17+B16+B15</f>
        <v>33641624</v>
      </c>
      <c r="C14" s="167"/>
      <c r="D14" s="168"/>
      <c r="E14" s="169">
        <f>E19+E20+E21+E22+E23+E24+E25+E26+E18+E17+E16</f>
        <v>556702</v>
      </c>
      <c r="F14" s="169">
        <f aca="true" t="shared" si="4" ref="F14:BC14">F19+F20+F21+F22+F23+F24+F25+F26+F18+F17+F16</f>
        <v>577941</v>
      </c>
      <c r="G14" s="169">
        <f t="shared" si="4"/>
        <v>542137</v>
      </c>
      <c r="H14" s="169">
        <f t="shared" si="4"/>
        <v>537781</v>
      </c>
      <c r="I14" s="169">
        <f t="shared" si="4"/>
        <v>565196</v>
      </c>
      <c r="J14" s="169">
        <f t="shared" si="4"/>
        <v>475522</v>
      </c>
      <c r="K14" s="169">
        <f t="shared" si="4"/>
        <v>532782</v>
      </c>
      <c r="L14" s="169">
        <f t="shared" si="4"/>
        <v>508130</v>
      </c>
      <c r="M14" s="169">
        <f t="shared" si="4"/>
        <v>631468</v>
      </c>
      <c r="N14" s="169">
        <f t="shared" si="4"/>
        <v>529199</v>
      </c>
      <c r="O14" s="169">
        <f t="shared" si="4"/>
        <v>632760</v>
      </c>
      <c r="P14" s="169">
        <f t="shared" si="4"/>
        <v>524988</v>
      </c>
      <c r="Q14" s="169">
        <f t="shared" si="4"/>
        <v>465507</v>
      </c>
      <c r="R14" s="169">
        <f t="shared" si="4"/>
        <v>867342</v>
      </c>
      <c r="S14" s="169">
        <f t="shared" si="4"/>
        <v>456000</v>
      </c>
      <c r="T14" s="169">
        <f t="shared" si="4"/>
        <v>605721</v>
      </c>
      <c r="U14" s="169">
        <f t="shared" si="4"/>
        <v>459158</v>
      </c>
      <c r="V14" s="169">
        <f t="shared" si="4"/>
        <v>467494</v>
      </c>
      <c r="W14" s="169">
        <f t="shared" si="4"/>
        <v>498033</v>
      </c>
      <c r="X14" s="169">
        <f t="shared" si="4"/>
        <v>634187</v>
      </c>
      <c r="Y14" s="169">
        <f t="shared" si="4"/>
        <v>517038</v>
      </c>
      <c r="Z14" s="169">
        <f t="shared" si="4"/>
        <v>586443</v>
      </c>
      <c r="AA14" s="169">
        <f t="shared" si="4"/>
        <v>566074</v>
      </c>
      <c r="AB14" s="169">
        <f t="shared" si="4"/>
        <v>625617</v>
      </c>
      <c r="AC14" s="169">
        <f t="shared" si="4"/>
        <v>668767</v>
      </c>
      <c r="AD14" s="169">
        <f t="shared" si="4"/>
        <v>726380</v>
      </c>
      <c r="AE14" s="169">
        <f t="shared" si="4"/>
        <v>505497</v>
      </c>
      <c r="AF14" s="169">
        <f t="shared" si="4"/>
        <v>559525</v>
      </c>
      <c r="AG14" s="169">
        <f t="shared" si="4"/>
        <v>537420</v>
      </c>
      <c r="AH14" s="169">
        <f t="shared" si="4"/>
        <v>660297</v>
      </c>
      <c r="AI14" s="169">
        <f t="shared" si="4"/>
        <v>654974</v>
      </c>
      <c r="AJ14" s="169">
        <f t="shared" si="4"/>
        <v>458182</v>
      </c>
      <c r="AK14" s="169">
        <f t="shared" si="4"/>
        <v>450769</v>
      </c>
      <c r="AL14" s="169">
        <f t="shared" si="4"/>
        <v>617305</v>
      </c>
      <c r="AM14" s="169">
        <f t="shared" si="4"/>
        <v>568448</v>
      </c>
      <c r="AN14" s="169">
        <f t="shared" si="4"/>
        <v>432310</v>
      </c>
      <c r="AO14" s="169">
        <f t="shared" si="4"/>
        <v>602369</v>
      </c>
      <c r="AP14" s="169">
        <f t="shared" si="4"/>
        <v>550233</v>
      </c>
      <c r="AQ14" s="169">
        <f t="shared" si="4"/>
        <v>620540</v>
      </c>
      <c r="AR14" s="169">
        <f t="shared" si="4"/>
        <v>516901</v>
      </c>
      <c r="AS14" s="169">
        <f t="shared" si="4"/>
        <v>507214</v>
      </c>
      <c r="AT14" s="169">
        <f t="shared" si="4"/>
        <v>437011</v>
      </c>
      <c r="AU14" s="169">
        <f t="shared" si="4"/>
        <v>601947</v>
      </c>
      <c r="AV14" s="169">
        <f t="shared" si="4"/>
        <v>592696</v>
      </c>
      <c r="AW14" s="169">
        <f t="shared" si="4"/>
        <v>3123690</v>
      </c>
      <c r="AX14" s="169">
        <f t="shared" si="4"/>
        <v>617352</v>
      </c>
      <c r="AY14" s="169">
        <f t="shared" si="4"/>
        <v>575365</v>
      </c>
      <c r="AZ14" s="169">
        <f t="shared" si="4"/>
        <v>533692</v>
      </c>
      <c r="BA14" s="169">
        <f t="shared" si="4"/>
        <v>574148</v>
      </c>
      <c r="BB14" s="169">
        <f t="shared" si="4"/>
        <v>562580</v>
      </c>
      <c r="BC14" s="169">
        <f t="shared" si="4"/>
        <v>422613</v>
      </c>
    </row>
    <row r="15" spans="1:55" s="137" customFormat="1" ht="15.75">
      <c r="A15" s="172" t="s">
        <v>377</v>
      </c>
      <c r="B15" s="166">
        <v>2600179</v>
      </c>
      <c r="C15" s="167"/>
      <c r="D15" s="168"/>
      <c r="E15" s="48">
        <v>36437</v>
      </c>
      <c r="F15" s="48">
        <v>53637</v>
      </c>
      <c r="G15" s="48">
        <v>116879</v>
      </c>
      <c r="H15" s="48">
        <v>103862</v>
      </c>
      <c r="I15" s="48">
        <v>52590</v>
      </c>
      <c r="J15" s="48">
        <v>33395</v>
      </c>
      <c r="K15" s="48">
        <v>51133</v>
      </c>
      <c r="L15" s="48">
        <v>51510</v>
      </c>
      <c r="M15" s="48">
        <v>58100</v>
      </c>
      <c r="N15" s="48">
        <v>49380</v>
      </c>
      <c r="O15" s="48">
        <v>44578</v>
      </c>
      <c r="P15" s="48">
        <v>46768</v>
      </c>
      <c r="Q15" s="48">
        <v>128176</v>
      </c>
      <c r="R15" s="48">
        <v>62657</v>
      </c>
      <c r="S15" s="48">
        <v>59892</v>
      </c>
      <c r="T15" s="91">
        <v>42543</v>
      </c>
      <c r="U15" s="48">
        <v>89262</v>
      </c>
      <c r="V15" s="48">
        <v>89270</v>
      </c>
      <c r="W15" s="48">
        <v>37288</v>
      </c>
      <c r="X15" s="48">
        <v>57862</v>
      </c>
      <c r="Y15" s="48">
        <v>38663</v>
      </c>
      <c r="Z15" s="48">
        <v>40897</v>
      </c>
      <c r="AA15" s="48">
        <v>52656</v>
      </c>
      <c r="AB15" s="48">
        <v>53976</v>
      </c>
      <c r="AC15" s="48">
        <v>59179</v>
      </c>
      <c r="AD15" s="48">
        <v>45300</v>
      </c>
      <c r="AE15" s="48">
        <v>49684</v>
      </c>
      <c r="AF15" s="48">
        <v>48516</v>
      </c>
      <c r="AG15" s="91">
        <v>51691</v>
      </c>
      <c r="AH15" s="48">
        <v>62760</v>
      </c>
      <c r="AI15" s="48">
        <v>54135</v>
      </c>
      <c r="AJ15" s="48">
        <v>39527</v>
      </c>
      <c r="AK15" s="48">
        <v>63571</v>
      </c>
      <c r="AL15" s="48">
        <v>56831</v>
      </c>
      <c r="AM15" s="78">
        <v>48910</v>
      </c>
      <c r="AN15" s="48">
        <v>82400</v>
      </c>
      <c r="AO15" s="48">
        <v>50458</v>
      </c>
      <c r="AP15" s="48">
        <v>46571</v>
      </c>
      <c r="AQ15" s="48">
        <v>40965</v>
      </c>
      <c r="AR15" s="91">
        <v>57150</v>
      </c>
      <c r="AS15" s="91">
        <v>73450</v>
      </c>
      <c r="AT15" s="48">
        <v>39677</v>
      </c>
      <c r="AU15" s="48"/>
      <c r="AV15" s="48"/>
      <c r="AW15" s="91">
        <v>177993</v>
      </c>
      <c r="AX15" s="48"/>
      <c r="AY15" s="48"/>
      <c r="AZ15" s="48"/>
      <c r="BA15" s="48"/>
      <c r="BB15" s="48"/>
      <c r="BC15" s="91"/>
    </row>
    <row r="16" spans="1:55" s="137" customFormat="1" ht="15.75">
      <c r="A16" s="172" t="s">
        <v>370</v>
      </c>
      <c r="B16" s="166">
        <v>2426946</v>
      </c>
      <c r="C16" s="167"/>
      <c r="D16" s="168"/>
      <c r="E16" s="48">
        <v>40064</v>
      </c>
      <c r="F16" s="48">
        <v>41458</v>
      </c>
      <c r="G16" s="48">
        <v>50972</v>
      </c>
      <c r="H16" s="48">
        <v>86956</v>
      </c>
      <c r="I16" s="48">
        <v>42175</v>
      </c>
      <c r="J16" s="48">
        <v>32739</v>
      </c>
      <c r="K16" s="48">
        <v>44191</v>
      </c>
      <c r="L16" s="48">
        <v>35368</v>
      </c>
      <c r="M16" s="48">
        <v>54199</v>
      </c>
      <c r="N16" s="48">
        <v>48200</v>
      </c>
      <c r="O16" s="48">
        <v>59306</v>
      </c>
      <c r="P16" s="48">
        <v>38298</v>
      </c>
      <c r="Q16" s="48">
        <v>64402</v>
      </c>
      <c r="R16" s="48">
        <v>78574</v>
      </c>
      <c r="S16" s="48">
        <v>31522</v>
      </c>
      <c r="T16" s="91">
        <v>44690</v>
      </c>
      <c r="U16" s="48">
        <v>93444</v>
      </c>
      <c r="V16" s="48">
        <v>74641</v>
      </c>
      <c r="W16" s="48">
        <v>37681</v>
      </c>
      <c r="X16" s="48">
        <v>56416</v>
      </c>
      <c r="Y16" s="48">
        <v>36227</v>
      </c>
      <c r="Z16" s="48">
        <v>43575</v>
      </c>
      <c r="AA16" s="48">
        <v>55000</v>
      </c>
      <c r="AB16" s="48">
        <v>47489</v>
      </c>
      <c r="AC16" s="48">
        <v>64527</v>
      </c>
      <c r="AD16" s="48">
        <v>45500</v>
      </c>
      <c r="AE16" s="48">
        <v>35733</v>
      </c>
      <c r="AF16" s="48">
        <v>47017</v>
      </c>
      <c r="AG16" s="91">
        <v>40360</v>
      </c>
      <c r="AH16" s="48">
        <v>49163</v>
      </c>
      <c r="AI16" s="48">
        <v>61483</v>
      </c>
      <c r="AJ16" s="48">
        <v>33652</v>
      </c>
      <c r="AK16" s="48">
        <v>64560</v>
      </c>
      <c r="AL16" s="48">
        <v>47130</v>
      </c>
      <c r="AM16" s="78">
        <v>39372</v>
      </c>
      <c r="AN16" s="48">
        <v>72741</v>
      </c>
      <c r="AO16" s="48">
        <v>48958</v>
      </c>
      <c r="AP16" s="48">
        <v>45294</v>
      </c>
      <c r="AQ16" s="48">
        <v>41967</v>
      </c>
      <c r="AR16" s="91">
        <v>48050</v>
      </c>
      <c r="AS16" s="91">
        <v>91195</v>
      </c>
      <c r="AT16" s="48">
        <v>42888</v>
      </c>
      <c r="AU16" s="48">
        <v>45761</v>
      </c>
      <c r="AV16" s="48"/>
      <c r="AW16" s="91">
        <v>224008</v>
      </c>
      <c r="AX16" s="48"/>
      <c r="AY16" s="48"/>
      <c r="AZ16" s="48"/>
      <c r="BA16" s="48"/>
      <c r="BB16" s="48"/>
      <c r="BC16" s="91"/>
    </row>
    <row r="17" spans="1:83" s="137" customFormat="1" ht="15.75">
      <c r="A17" s="172" t="s">
        <v>339</v>
      </c>
      <c r="B17" s="166">
        <v>2142215</v>
      </c>
      <c r="C17" s="167"/>
      <c r="D17" s="168"/>
      <c r="E17" s="40">
        <v>39956</v>
      </c>
      <c r="F17" s="40">
        <v>41517</v>
      </c>
      <c r="G17" s="40">
        <v>30592</v>
      </c>
      <c r="H17" s="40">
        <v>39474</v>
      </c>
      <c r="I17" s="40">
        <v>44854</v>
      </c>
      <c r="J17" s="40">
        <v>35193</v>
      </c>
      <c r="K17" s="40">
        <v>31222</v>
      </c>
      <c r="L17" s="40">
        <v>34563</v>
      </c>
      <c r="M17" s="40">
        <v>47140</v>
      </c>
      <c r="N17" s="40">
        <v>38300</v>
      </c>
      <c r="O17" s="40">
        <v>39214</v>
      </c>
      <c r="P17" s="40">
        <v>34528</v>
      </c>
      <c r="Q17" s="40">
        <v>31500</v>
      </c>
      <c r="R17" s="40">
        <v>69375</v>
      </c>
      <c r="S17" s="40">
        <v>36114</v>
      </c>
      <c r="T17" s="40">
        <v>44464</v>
      </c>
      <c r="U17" s="40">
        <v>26778</v>
      </c>
      <c r="V17" s="40">
        <v>23397</v>
      </c>
      <c r="W17" s="40">
        <v>37451</v>
      </c>
      <c r="X17" s="40">
        <v>34603</v>
      </c>
      <c r="Y17" s="40">
        <v>34119</v>
      </c>
      <c r="Z17" s="40">
        <v>42674</v>
      </c>
      <c r="AA17" s="40">
        <v>41829</v>
      </c>
      <c r="AB17" s="40">
        <v>42093</v>
      </c>
      <c r="AC17" s="40">
        <v>48652</v>
      </c>
      <c r="AD17" s="40">
        <v>36940</v>
      </c>
      <c r="AE17" s="40">
        <v>42514</v>
      </c>
      <c r="AF17" s="40">
        <v>32202</v>
      </c>
      <c r="AG17" s="40">
        <v>40467</v>
      </c>
      <c r="AH17" s="40">
        <v>44683</v>
      </c>
      <c r="AI17" s="40">
        <v>45221</v>
      </c>
      <c r="AJ17" s="40">
        <v>33363</v>
      </c>
      <c r="AK17" s="40">
        <v>27003</v>
      </c>
      <c r="AL17" s="40">
        <v>41820</v>
      </c>
      <c r="AM17" s="136">
        <v>36700</v>
      </c>
      <c r="AN17" s="40">
        <v>22752</v>
      </c>
      <c r="AO17" s="40">
        <v>47666</v>
      </c>
      <c r="AP17" s="40">
        <v>38433</v>
      </c>
      <c r="AQ17" s="40">
        <v>45471</v>
      </c>
      <c r="AR17" s="40">
        <v>38084</v>
      </c>
      <c r="AS17" s="40">
        <v>31500</v>
      </c>
      <c r="AT17" s="40">
        <v>27755</v>
      </c>
      <c r="AU17" s="40">
        <v>48989</v>
      </c>
      <c r="AV17" s="40">
        <v>49773</v>
      </c>
      <c r="AW17" s="40">
        <v>199659</v>
      </c>
      <c r="AX17" s="40">
        <v>48747</v>
      </c>
      <c r="AY17" s="40">
        <v>40939</v>
      </c>
      <c r="AZ17" s="40">
        <v>37681</v>
      </c>
      <c r="BA17" s="40">
        <v>44800</v>
      </c>
      <c r="BB17" s="40">
        <v>36240</v>
      </c>
      <c r="BC17" s="136">
        <v>33211</v>
      </c>
      <c r="BD17" s="48"/>
      <c r="BE17" s="48"/>
      <c r="BF17" s="48"/>
      <c r="BG17" s="48"/>
      <c r="BH17" s="48"/>
      <c r="BI17" s="91"/>
      <c r="BJ17" s="48"/>
      <c r="BK17" s="48"/>
      <c r="BL17" s="48"/>
      <c r="BM17" s="48"/>
      <c r="BN17" s="48"/>
      <c r="BO17" s="78"/>
      <c r="BP17" s="48"/>
      <c r="BQ17" s="48"/>
      <c r="BR17" s="48"/>
      <c r="BS17" s="48"/>
      <c r="BT17" s="91"/>
      <c r="BU17" s="91"/>
      <c r="BV17" s="48"/>
      <c r="BW17" s="48"/>
      <c r="BX17" s="48"/>
      <c r="BY17" s="91"/>
      <c r="BZ17" s="48"/>
      <c r="CA17" s="48"/>
      <c r="CB17" s="48"/>
      <c r="CC17" s="48"/>
      <c r="CD17" s="48"/>
      <c r="CE17" s="205"/>
    </row>
    <row r="18" spans="1:55" s="137" customFormat="1" ht="15.75">
      <c r="A18" s="172" t="s">
        <v>314</v>
      </c>
      <c r="B18" s="180">
        <v>2292272</v>
      </c>
      <c r="C18" s="167"/>
      <c r="D18" s="168"/>
      <c r="E18" s="40">
        <v>43018</v>
      </c>
      <c r="F18" s="40">
        <v>46319</v>
      </c>
      <c r="G18" s="40">
        <v>55203</v>
      </c>
      <c r="H18" s="40">
        <v>38275</v>
      </c>
      <c r="I18" s="40">
        <v>44047</v>
      </c>
      <c r="J18" s="40">
        <v>31342</v>
      </c>
      <c r="K18" s="40">
        <v>33172</v>
      </c>
      <c r="L18" s="40">
        <v>43500</v>
      </c>
      <c r="M18" s="40">
        <v>49673</v>
      </c>
      <c r="N18" s="40">
        <v>38600</v>
      </c>
      <c r="O18" s="40">
        <v>50057</v>
      </c>
      <c r="P18" s="40">
        <v>40109</v>
      </c>
      <c r="Q18" s="40">
        <v>36500</v>
      </c>
      <c r="R18" s="40">
        <v>55500</v>
      </c>
      <c r="S18" s="40">
        <v>36434</v>
      </c>
      <c r="T18" s="40">
        <v>45379</v>
      </c>
      <c r="U18" s="40">
        <v>18576</v>
      </c>
      <c r="V18" s="40">
        <v>34436</v>
      </c>
      <c r="W18" s="40">
        <v>31593</v>
      </c>
      <c r="X18" s="40">
        <v>48061</v>
      </c>
      <c r="Y18" s="40">
        <v>39600</v>
      </c>
      <c r="Z18" s="40">
        <v>49807</v>
      </c>
      <c r="AA18" s="40">
        <v>40564</v>
      </c>
      <c r="AB18" s="40">
        <v>48755</v>
      </c>
      <c r="AC18" s="40">
        <v>43276</v>
      </c>
      <c r="AD18" s="40">
        <v>55380</v>
      </c>
      <c r="AE18" s="40">
        <v>41434</v>
      </c>
      <c r="AF18" s="40">
        <v>38950</v>
      </c>
      <c r="AG18" s="40">
        <v>41300</v>
      </c>
      <c r="AH18" s="40">
        <v>52903</v>
      </c>
      <c r="AI18" s="40">
        <v>46671</v>
      </c>
      <c r="AJ18" s="40">
        <v>37750</v>
      </c>
      <c r="AK18" s="40">
        <v>19635</v>
      </c>
      <c r="AL18" s="40">
        <v>48876</v>
      </c>
      <c r="AM18" s="136">
        <v>32000</v>
      </c>
      <c r="AN18" s="40">
        <v>34000</v>
      </c>
      <c r="AO18" s="40">
        <v>49101</v>
      </c>
      <c r="AP18" s="40">
        <v>37996</v>
      </c>
      <c r="AQ18" s="40">
        <v>34960</v>
      </c>
      <c r="AR18" s="40">
        <v>37536</v>
      </c>
      <c r="AS18" s="40">
        <v>34600</v>
      </c>
      <c r="AT18" s="40">
        <v>26733</v>
      </c>
      <c r="AU18" s="40">
        <v>50485</v>
      </c>
      <c r="AV18" s="40">
        <v>49905</v>
      </c>
      <c r="AW18" s="40">
        <v>238835</v>
      </c>
      <c r="AX18" s="40">
        <v>51910</v>
      </c>
      <c r="AY18" s="40">
        <v>45935</v>
      </c>
      <c r="AZ18" s="40">
        <v>35291</v>
      </c>
      <c r="BA18" s="40">
        <v>35520</v>
      </c>
      <c r="BB18" s="40">
        <v>39750</v>
      </c>
      <c r="BC18" s="136">
        <v>33020</v>
      </c>
    </row>
    <row r="19" spans="1:55" s="137" customFormat="1" ht="15.75">
      <c r="A19" s="172" t="s">
        <v>289</v>
      </c>
      <c r="B19" s="133">
        <f aca="true" t="shared" si="5" ref="B19:B26">E19+F19+G19+H19+I19+J19+K19+L19+M19+N19+O19+P19+Q19+R19+S19+T19+U19+V19+W19+X19+Y19+Z19+AA19+AB19+AC19+AD19+AE19+AF19+AG19+AH19+AI19+AJ19+AK19+AL19+AM19+AN19+AO19+AP19+AQ19+AR19+AS19+AT19+AU19+AV19+AW19+AX19+AY19+AZ19+BA19+BB19+BC19</f>
        <v>2204485</v>
      </c>
      <c r="C19" s="134"/>
      <c r="D19" s="135"/>
      <c r="E19" s="154">
        <v>45017</v>
      </c>
      <c r="F19" s="40">
        <v>41872</v>
      </c>
      <c r="G19" s="40">
        <v>41362</v>
      </c>
      <c r="H19" s="40">
        <v>38844</v>
      </c>
      <c r="I19" s="40">
        <v>44356</v>
      </c>
      <c r="J19" s="40">
        <v>31722</v>
      </c>
      <c r="K19" s="40">
        <v>40405</v>
      </c>
      <c r="L19" s="40">
        <v>38735</v>
      </c>
      <c r="M19" s="40">
        <v>41627</v>
      </c>
      <c r="N19" s="40">
        <v>40290</v>
      </c>
      <c r="O19" s="40">
        <v>47804</v>
      </c>
      <c r="P19" s="40">
        <v>40292</v>
      </c>
      <c r="Q19" s="40">
        <v>34800</v>
      </c>
      <c r="R19" s="40">
        <v>63000</v>
      </c>
      <c r="S19" s="40">
        <v>37405</v>
      </c>
      <c r="T19" s="154">
        <v>41359</v>
      </c>
      <c r="U19" s="40">
        <v>5828</v>
      </c>
      <c r="V19" s="40">
        <v>34193</v>
      </c>
      <c r="W19" s="40">
        <v>42058</v>
      </c>
      <c r="X19" s="40">
        <v>47761</v>
      </c>
      <c r="Y19" s="40">
        <v>31902</v>
      </c>
      <c r="Z19" s="40">
        <v>40259</v>
      </c>
      <c r="AA19" s="40">
        <v>37734</v>
      </c>
      <c r="AB19" s="40">
        <v>48255</v>
      </c>
      <c r="AC19" s="40">
        <v>51990</v>
      </c>
      <c r="AD19" s="40">
        <v>55800</v>
      </c>
      <c r="AE19" s="40">
        <v>39716</v>
      </c>
      <c r="AF19" s="40">
        <v>44690</v>
      </c>
      <c r="AG19" s="154">
        <v>40050</v>
      </c>
      <c r="AH19" s="40">
        <v>52078</v>
      </c>
      <c r="AI19" s="40">
        <v>46492</v>
      </c>
      <c r="AJ19" s="40">
        <v>37500</v>
      </c>
      <c r="AK19" s="40">
        <v>39750</v>
      </c>
      <c r="AL19" s="40">
        <v>50280</v>
      </c>
      <c r="AM19" s="136">
        <v>48000</v>
      </c>
      <c r="AN19" s="40">
        <v>28645</v>
      </c>
      <c r="AO19" s="40">
        <v>54252</v>
      </c>
      <c r="AP19" s="40">
        <v>39217</v>
      </c>
      <c r="AQ19" s="40">
        <v>47047</v>
      </c>
      <c r="AR19" s="40">
        <v>32183</v>
      </c>
      <c r="AS19" s="154">
        <v>33880</v>
      </c>
      <c r="AT19" s="40">
        <v>29268</v>
      </c>
      <c r="AU19" s="40">
        <v>48425</v>
      </c>
      <c r="AV19" s="40">
        <v>46978</v>
      </c>
      <c r="AW19" s="154">
        <v>101302</v>
      </c>
      <c r="AX19" s="40">
        <v>51834</v>
      </c>
      <c r="AY19" s="40">
        <v>35635</v>
      </c>
      <c r="AZ19" s="40">
        <v>47600</v>
      </c>
      <c r="BA19" s="40">
        <v>55281</v>
      </c>
      <c r="BB19" s="40">
        <v>56000</v>
      </c>
      <c r="BC19" s="136">
        <v>33712</v>
      </c>
    </row>
    <row r="20" spans="1:55" s="137" customFormat="1" ht="15.75">
      <c r="A20" s="172" t="s">
        <v>307</v>
      </c>
      <c r="B20" s="133">
        <f t="shared" si="5"/>
        <v>3218013</v>
      </c>
      <c r="C20" s="134"/>
      <c r="D20" s="135"/>
      <c r="E20" s="136">
        <v>53640</v>
      </c>
      <c r="F20" s="136">
        <v>59579</v>
      </c>
      <c r="G20" s="136">
        <v>53200</v>
      </c>
      <c r="H20" s="136">
        <v>51003</v>
      </c>
      <c r="I20" s="136">
        <v>58982</v>
      </c>
      <c r="J20" s="136">
        <v>49613</v>
      </c>
      <c r="K20" s="136">
        <v>59067</v>
      </c>
      <c r="L20" s="136">
        <v>49935</v>
      </c>
      <c r="M20" s="136">
        <v>61488</v>
      </c>
      <c r="N20" s="136">
        <v>52628</v>
      </c>
      <c r="O20" s="136">
        <v>63460</v>
      </c>
      <c r="P20" s="136">
        <v>53367</v>
      </c>
      <c r="Q20" s="136">
        <v>49600</v>
      </c>
      <c r="R20" s="136">
        <v>83100</v>
      </c>
      <c r="S20" s="136">
        <v>47019</v>
      </c>
      <c r="T20" s="136">
        <v>64731</v>
      </c>
      <c r="U20" s="136">
        <v>56197</v>
      </c>
      <c r="V20" s="136">
        <v>56304</v>
      </c>
      <c r="W20" s="136">
        <v>48249</v>
      </c>
      <c r="X20" s="136">
        <v>64503</v>
      </c>
      <c r="Y20" s="136">
        <v>51766</v>
      </c>
      <c r="Z20" s="136">
        <v>56218</v>
      </c>
      <c r="AA20" s="136">
        <v>61730</v>
      </c>
      <c r="AB20" s="136">
        <v>51169</v>
      </c>
      <c r="AC20" s="136">
        <v>61489</v>
      </c>
      <c r="AD20" s="136">
        <v>84116</v>
      </c>
      <c r="AE20" s="136">
        <v>54500</v>
      </c>
      <c r="AF20" s="136">
        <v>59219</v>
      </c>
      <c r="AG20" s="136">
        <v>53266</v>
      </c>
      <c r="AH20" s="136">
        <v>66990</v>
      </c>
      <c r="AI20" s="136">
        <v>68073</v>
      </c>
      <c r="AJ20" s="136">
        <v>48000</v>
      </c>
      <c r="AK20" s="136">
        <v>42524</v>
      </c>
      <c r="AL20" s="136">
        <v>65100</v>
      </c>
      <c r="AM20" s="136">
        <v>60000</v>
      </c>
      <c r="AN20" s="136">
        <v>39000</v>
      </c>
      <c r="AO20" s="136">
        <v>83100</v>
      </c>
      <c r="AP20" s="136">
        <v>50194</v>
      </c>
      <c r="AQ20" s="136">
        <v>65832</v>
      </c>
      <c r="AR20" s="136">
        <v>44535</v>
      </c>
      <c r="AS20" s="136">
        <v>43300</v>
      </c>
      <c r="AT20" s="136">
        <v>45820</v>
      </c>
      <c r="AU20" s="136">
        <v>63429</v>
      </c>
      <c r="AV20" s="136">
        <v>62437</v>
      </c>
      <c r="AW20" s="136">
        <v>340000</v>
      </c>
      <c r="AX20" s="136">
        <v>64022</v>
      </c>
      <c r="AY20" s="136">
        <v>63343</v>
      </c>
      <c r="AZ20" s="136">
        <v>59500</v>
      </c>
      <c r="BA20" s="136">
        <v>58000</v>
      </c>
      <c r="BB20" s="136">
        <v>70100</v>
      </c>
      <c r="BC20" s="136">
        <v>45576</v>
      </c>
    </row>
    <row r="21" spans="1:55" s="137" customFormat="1" ht="15.75">
      <c r="A21" s="172" t="s">
        <v>202</v>
      </c>
      <c r="B21" s="133">
        <f t="shared" si="5"/>
        <v>3456491</v>
      </c>
      <c r="C21" s="134"/>
      <c r="D21" s="135"/>
      <c r="E21" s="136">
        <v>55785</v>
      </c>
      <c r="F21" s="136">
        <v>58996</v>
      </c>
      <c r="G21" s="136">
        <v>53200</v>
      </c>
      <c r="H21" s="136">
        <v>49490</v>
      </c>
      <c r="I21" s="136">
        <v>59766</v>
      </c>
      <c r="J21" s="136">
        <v>55000</v>
      </c>
      <c r="K21" s="136">
        <v>51419</v>
      </c>
      <c r="L21" s="136">
        <v>50016</v>
      </c>
      <c r="M21" s="136">
        <v>77568</v>
      </c>
      <c r="N21" s="136">
        <v>52902</v>
      </c>
      <c r="O21" s="136">
        <v>57960</v>
      </c>
      <c r="P21" s="136">
        <v>53664</v>
      </c>
      <c r="Q21" s="136">
        <v>44200</v>
      </c>
      <c r="R21" s="136">
        <v>83000</v>
      </c>
      <c r="S21" s="136">
        <v>46629</v>
      </c>
      <c r="T21" s="136">
        <v>62145</v>
      </c>
      <c r="U21" s="136">
        <v>46736</v>
      </c>
      <c r="V21" s="136">
        <v>39983</v>
      </c>
      <c r="W21" s="136">
        <v>50119</v>
      </c>
      <c r="X21" s="136">
        <v>67124</v>
      </c>
      <c r="Y21" s="136">
        <v>55100</v>
      </c>
      <c r="Z21" s="136">
        <v>57519</v>
      </c>
      <c r="AA21" s="136">
        <v>57600</v>
      </c>
      <c r="AB21" s="136">
        <v>63743</v>
      </c>
      <c r="AC21" s="136">
        <v>63200</v>
      </c>
      <c r="AD21" s="136">
        <v>88826</v>
      </c>
      <c r="AE21" s="136">
        <v>54002</v>
      </c>
      <c r="AF21" s="136">
        <v>56982</v>
      </c>
      <c r="AG21" s="136">
        <v>54047</v>
      </c>
      <c r="AH21" s="136">
        <v>70200</v>
      </c>
      <c r="AI21" s="136">
        <v>65429</v>
      </c>
      <c r="AJ21" s="136">
        <v>46500</v>
      </c>
      <c r="AK21" s="136">
        <v>46004</v>
      </c>
      <c r="AL21" s="136">
        <v>60949</v>
      </c>
      <c r="AM21" s="136">
        <v>60000</v>
      </c>
      <c r="AN21" s="136">
        <v>37779</v>
      </c>
      <c r="AO21" s="136">
        <v>57446</v>
      </c>
      <c r="AP21" s="136">
        <v>65768</v>
      </c>
      <c r="AQ21" s="136">
        <v>65861</v>
      </c>
      <c r="AR21" s="136">
        <v>72162</v>
      </c>
      <c r="AS21" s="136">
        <v>67050</v>
      </c>
      <c r="AT21" s="136">
        <v>39207</v>
      </c>
      <c r="AU21" s="136">
        <v>63131</v>
      </c>
      <c r="AV21" s="136">
        <v>63280</v>
      </c>
      <c r="AW21" s="136">
        <v>529213</v>
      </c>
      <c r="AX21" s="136">
        <v>68351</v>
      </c>
      <c r="AY21" s="136">
        <v>65766</v>
      </c>
      <c r="AZ21" s="136">
        <v>60500</v>
      </c>
      <c r="BA21" s="136">
        <v>81000</v>
      </c>
      <c r="BB21" s="136">
        <v>59500</v>
      </c>
      <c r="BC21" s="136">
        <v>44674</v>
      </c>
    </row>
    <row r="22" spans="1:55" s="137" customFormat="1" ht="15.75">
      <c r="A22" s="172" t="s">
        <v>203</v>
      </c>
      <c r="B22" s="133">
        <f t="shared" si="5"/>
        <v>3157248</v>
      </c>
      <c r="C22" s="134"/>
      <c r="D22" s="135"/>
      <c r="E22" s="136">
        <v>53592</v>
      </c>
      <c r="F22" s="136">
        <v>58890</v>
      </c>
      <c r="G22" s="136">
        <v>54250</v>
      </c>
      <c r="H22" s="136">
        <v>50178</v>
      </c>
      <c r="I22" s="136">
        <v>55645</v>
      </c>
      <c r="J22" s="136">
        <v>55000</v>
      </c>
      <c r="K22" s="136">
        <v>55152</v>
      </c>
      <c r="L22" s="136">
        <v>52590</v>
      </c>
      <c r="M22" s="136">
        <v>56531</v>
      </c>
      <c r="N22" s="136">
        <v>52278</v>
      </c>
      <c r="O22" s="136">
        <v>64392</v>
      </c>
      <c r="P22" s="136">
        <v>52129</v>
      </c>
      <c r="Q22" s="136">
        <v>40000</v>
      </c>
      <c r="R22" s="136">
        <v>85000</v>
      </c>
      <c r="S22" s="136">
        <v>37197</v>
      </c>
      <c r="T22" s="136">
        <v>58920</v>
      </c>
      <c r="U22" s="136">
        <v>42766</v>
      </c>
      <c r="V22" s="136">
        <v>43654</v>
      </c>
      <c r="W22" s="136">
        <v>47341</v>
      </c>
      <c r="X22" s="136">
        <v>65129</v>
      </c>
      <c r="Y22" s="136">
        <v>51014</v>
      </c>
      <c r="Z22" s="136">
        <v>58636</v>
      </c>
      <c r="AA22" s="136">
        <v>56923</v>
      </c>
      <c r="AB22" s="136">
        <v>66107</v>
      </c>
      <c r="AC22" s="136">
        <v>68745</v>
      </c>
      <c r="AD22" s="136">
        <v>83800</v>
      </c>
      <c r="AE22" s="136">
        <v>54100</v>
      </c>
      <c r="AF22" s="136">
        <v>54308</v>
      </c>
      <c r="AG22" s="136">
        <v>53736</v>
      </c>
      <c r="AH22" s="136">
        <v>70200</v>
      </c>
      <c r="AI22" s="136">
        <v>65839</v>
      </c>
      <c r="AJ22" s="136">
        <v>43910</v>
      </c>
      <c r="AK22" s="136">
        <v>42856</v>
      </c>
      <c r="AL22" s="136">
        <v>63634</v>
      </c>
      <c r="AM22" s="136">
        <v>59400</v>
      </c>
      <c r="AN22" s="136">
        <v>39815</v>
      </c>
      <c r="AO22" s="136">
        <v>55036</v>
      </c>
      <c r="AP22" s="136">
        <v>66606</v>
      </c>
      <c r="AQ22" s="136">
        <v>65861</v>
      </c>
      <c r="AR22" s="136">
        <v>51835</v>
      </c>
      <c r="AS22" s="136">
        <v>42000</v>
      </c>
      <c r="AT22" s="136">
        <v>44192</v>
      </c>
      <c r="AU22" s="136">
        <v>59825</v>
      </c>
      <c r="AV22" s="136">
        <v>62747</v>
      </c>
      <c r="AW22" s="136">
        <v>340000</v>
      </c>
      <c r="AX22" s="136">
        <v>68690</v>
      </c>
      <c r="AY22" s="136">
        <v>62602</v>
      </c>
      <c r="AZ22" s="136">
        <v>61000</v>
      </c>
      <c r="BA22" s="136">
        <v>57415</v>
      </c>
      <c r="BB22" s="136">
        <v>59276</v>
      </c>
      <c r="BC22" s="136">
        <v>46506</v>
      </c>
    </row>
    <row r="23" spans="1:55" s="137" customFormat="1" ht="15.75">
      <c r="A23" s="172" t="s">
        <v>204</v>
      </c>
      <c r="B23" s="133">
        <f t="shared" si="5"/>
        <v>3110716</v>
      </c>
      <c r="C23" s="134"/>
      <c r="D23" s="135"/>
      <c r="E23" s="136">
        <v>51835</v>
      </c>
      <c r="F23" s="136">
        <v>59168</v>
      </c>
      <c r="G23" s="136">
        <v>50119</v>
      </c>
      <c r="H23" s="136">
        <v>49785</v>
      </c>
      <c r="I23" s="136">
        <v>55303</v>
      </c>
      <c r="J23" s="136">
        <v>49839</v>
      </c>
      <c r="K23" s="136">
        <v>67649</v>
      </c>
      <c r="L23" s="136">
        <v>39114</v>
      </c>
      <c r="M23" s="136">
        <v>53765</v>
      </c>
      <c r="N23" s="136">
        <v>50079</v>
      </c>
      <c r="O23" s="136">
        <v>63846</v>
      </c>
      <c r="P23" s="136">
        <v>53968</v>
      </c>
      <c r="Q23" s="136">
        <v>41400</v>
      </c>
      <c r="R23" s="136">
        <v>84427</v>
      </c>
      <c r="S23" s="136">
        <v>48887</v>
      </c>
      <c r="T23" s="136">
        <v>54124</v>
      </c>
      <c r="U23" s="136">
        <v>45618</v>
      </c>
      <c r="V23" s="136">
        <v>42494</v>
      </c>
      <c r="W23" s="136">
        <v>53753</v>
      </c>
      <c r="X23" s="136">
        <v>65252</v>
      </c>
      <c r="Y23" s="136">
        <v>56462</v>
      </c>
      <c r="Z23" s="136">
        <v>60173</v>
      </c>
      <c r="AA23" s="136">
        <v>56816</v>
      </c>
      <c r="AB23" s="136">
        <v>74821</v>
      </c>
      <c r="AC23" s="136">
        <v>67518</v>
      </c>
      <c r="AD23" s="136">
        <v>82600</v>
      </c>
      <c r="AE23" s="136">
        <v>54100</v>
      </c>
      <c r="AF23" s="136">
        <v>58134</v>
      </c>
      <c r="AG23" s="136">
        <v>53669</v>
      </c>
      <c r="AH23" s="136">
        <v>64281</v>
      </c>
      <c r="AI23" s="136">
        <v>64303</v>
      </c>
      <c r="AJ23" s="136">
        <v>44527</v>
      </c>
      <c r="AK23" s="136">
        <v>43612</v>
      </c>
      <c r="AL23" s="136">
        <v>65900</v>
      </c>
      <c r="AM23" s="136">
        <v>59745</v>
      </c>
      <c r="AN23" s="136">
        <v>42584</v>
      </c>
      <c r="AO23" s="136">
        <v>49446</v>
      </c>
      <c r="AP23" s="136">
        <v>52333</v>
      </c>
      <c r="AQ23" s="136">
        <v>65861</v>
      </c>
      <c r="AR23" s="136">
        <v>52743</v>
      </c>
      <c r="AS23" s="136">
        <v>42652</v>
      </c>
      <c r="AT23" s="136">
        <v>45847</v>
      </c>
      <c r="AU23" s="136">
        <v>54286</v>
      </c>
      <c r="AV23" s="136">
        <v>61895</v>
      </c>
      <c r="AW23" s="136">
        <v>284780</v>
      </c>
      <c r="AX23" s="136">
        <v>72037</v>
      </c>
      <c r="AY23" s="136">
        <v>62790</v>
      </c>
      <c r="AZ23" s="136">
        <v>53222</v>
      </c>
      <c r="BA23" s="136">
        <v>64900</v>
      </c>
      <c r="BB23" s="136">
        <v>69750</v>
      </c>
      <c r="BC23" s="136">
        <v>48504</v>
      </c>
    </row>
    <row r="24" spans="1:55" s="137" customFormat="1" ht="15.75">
      <c r="A24" s="172" t="s">
        <v>205</v>
      </c>
      <c r="B24" s="133">
        <f t="shared" si="5"/>
        <v>2950993</v>
      </c>
      <c r="C24" s="134"/>
      <c r="D24" s="135"/>
      <c r="E24" s="136">
        <v>53990</v>
      </c>
      <c r="F24" s="136">
        <v>59192</v>
      </c>
      <c r="G24" s="136">
        <v>54816</v>
      </c>
      <c r="H24" s="136">
        <v>47791</v>
      </c>
      <c r="I24" s="136">
        <v>52922</v>
      </c>
      <c r="J24" s="136">
        <v>47954</v>
      </c>
      <c r="K24" s="136">
        <v>50442</v>
      </c>
      <c r="L24" s="136">
        <v>57267</v>
      </c>
      <c r="M24" s="136">
        <v>66377</v>
      </c>
      <c r="N24" s="136">
        <v>50699</v>
      </c>
      <c r="O24" s="136">
        <v>63246</v>
      </c>
      <c r="P24" s="136">
        <v>52455</v>
      </c>
      <c r="Q24" s="136">
        <v>40500</v>
      </c>
      <c r="R24" s="136">
        <v>85000</v>
      </c>
      <c r="S24" s="136">
        <v>46063</v>
      </c>
      <c r="T24" s="136">
        <v>67000</v>
      </c>
      <c r="U24" s="136">
        <v>44409</v>
      </c>
      <c r="V24" s="136">
        <v>41649</v>
      </c>
      <c r="W24" s="136">
        <v>51323</v>
      </c>
      <c r="X24" s="136">
        <v>64913</v>
      </c>
      <c r="Y24" s="136">
        <v>48648</v>
      </c>
      <c r="Z24" s="136">
        <v>62076</v>
      </c>
      <c r="AA24" s="136">
        <v>55080</v>
      </c>
      <c r="AB24" s="136">
        <v>65721</v>
      </c>
      <c r="AC24" s="136">
        <v>69852</v>
      </c>
      <c r="AD24" s="136">
        <v>69444</v>
      </c>
      <c r="AE24" s="136">
        <v>34561</v>
      </c>
      <c r="AF24" s="136">
        <v>58700</v>
      </c>
      <c r="AG24" s="136">
        <v>52673</v>
      </c>
      <c r="AH24" s="136">
        <v>64600</v>
      </c>
      <c r="AI24" s="136">
        <v>65814</v>
      </c>
      <c r="AJ24" s="136">
        <v>46091</v>
      </c>
      <c r="AK24" s="136">
        <v>41757</v>
      </c>
      <c r="AL24" s="136">
        <v>60616</v>
      </c>
      <c r="AM24" s="136">
        <v>57297</v>
      </c>
      <c r="AN24" s="136">
        <v>38819</v>
      </c>
      <c r="AO24" s="136">
        <v>51798</v>
      </c>
      <c r="AP24" s="136">
        <v>51462</v>
      </c>
      <c r="AQ24" s="136">
        <v>65861</v>
      </c>
      <c r="AR24" s="136">
        <v>50870</v>
      </c>
      <c r="AS24" s="136">
        <v>40419</v>
      </c>
      <c r="AT24" s="136">
        <v>43230</v>
      </c>
      <c r="AU24" s="136">
        <v>56484</v>
      </c>
      <c r="AV24" s="136">
        <v>62095</v>
      </c>
      <c r="AW24" s="136">
        <v>190893</v>
      </c>
      <c r="AX24" s="136">
        <v>65558</v>
      </c>
      <c r="AY24" s="136">
        <v>62826</v>
      </c>
      <c r="AZ24" s="136">
        <v>53995</v>
      </c>
      <c r="BA24" s="136">
        <v>59785</v>
      </c>
      <c r="BB24" s="136">
        <v>58320</v>
      </c>
      <c r="BC24" s="136">
        <v>47640</v>
      </c>
    </row>
    <row r="25" spans="1:55" s="137" customFormat="1" ht="15.75">
      <c r="A25" s="172" t="s">
        <v>206</v>
      </c>
      <c r="B25" s="133">
        <f t="shared" si="5"/>
        <v>3262494</v>
      </c>
      <c r="C25" s="134"/>
      <c r="D25" s="135"/>
      <c r="E25" s="136">
        <v>53385</v>
      </c>
      <c r="F25" s="136">
        <v>61400</v>
      </c>
      <c r="G25" s="136">
        <v>53975</v>
      </c>
      <c r="H25" s="136">
        <v>46385</v>
      </c>
      <c r="I25" s="136">
        <v>56057</v>
      </c>
      <c r="J25" s="136">
        <v>55300</v>
      </c>
      <c r="K25" s="136">
        <v>54227</v>
      </c>
      <c r="L25" s="149">
        <v>57612</v>
      </c>
      <c r="M25" s="136">
        <v>65900</v>
      </c>
      <c r="N25" s="136">
        <v>56150</v>
      </c>
      <c r="O25" s="136">
        <v>66651</v>
      </c>
      <c r="P25" s="136">
        <v>56205</v>
      </c>
      <c r="Q25" s="136">
        <v>42900</v>
      </c>
      <c r="R25" s="136">
        <v>107200</v>
      </c>
      <c r="S25" s="136">
        <v>40510</v>
      </c>
      <c r="T25" s="136">
        <v>67909</v>
      </c>
      <c r="U25" s="136">
        <v>32806</v>
      </c>
      <c r="V25" s="136">
        <v>40629</v>
      </c>
      <c r="W25" s="136">
        <v>52258</v>
      </c>
      <c r="X25" s="136">
        <v>66247</v>
      </c>
      <c r="Y25" s="136">
        <v>60200</v>
      </c>
      <c r="Z25" s="136">
        <v>61379</v>
      </c>
      <c r="AA25" s="136">
        <v>54550</v>
      </c>
      <c r="AB25" s="136">
        <v>63099</v>
      </c>
      <c r="AC25" s="136">
        <v>69021</v>
      </c>
      <c r="AD25" s="136">
        <v>68174</v>
      </c>
      <c r="AE25" s="136">
        <v>50812</v>
      </c>
      <c r="AF25" s="136">
        <v>57740</v>
      </c>
      <c r="AG25" s="136">
        <v>58865</v>
      </c>
      <c r="AH25" s="136">
        <v>67516</v>
      </c>
      <c r="AI25" s="136">
        <v>66303</v>
      </c>
      <c r="AJ25" s="136">
        <v>45889</v>
      </c>
      <c r="AK25" s="136">
        <v>44195</v>
      </c>
      <c r="AL25" s="136">
        <v>58000</v>
      </c>
      <c r="AM25" s="136">
        <v>60540</v>
      </c>
      <c r="AN25" s="136">
        <v>42175</v>
      </c>
      <c r="AO25" s="136">
        <v>53023</v>
      </c>
      <c r="AP25" s="136">
        <v>55538</v>
      </c>
      <c r="AQ25" s="136">
        <v>65861</v>
      </c>
      <c r="AR25" s="136">
        <v>44019</v>
      </c>
      <c r="AS25" s="136">
        <v>44981</v>
      </c>
      <c r="AT25" s="136">
        <v>49158</v>
      </c>
      <c r="AU25" s="136">
        <v>50432</v>
      </c>
      <c r="AV25" s="136">
        <v>79459</v>
      </c>
      <c r="AW25" s="136">
        <v>375000</v>
      </c>
      <c r="AX25" s="136">
        <v>69391</v>
      </c>
      <c r="AY25" s="136">
        <v>72629</v>
      </c>
      <c r="AZ25" s="136">
        <v>73057</v>
      </c>
      <c r="BA25" s="136">
        <v>57447</v>
      </c>
      <c r="BB25" s="136">
        <v>62065</v>
      </c>
      <c r="BC25" s="136">
        <v>48270</v>
      </c>
    </row>
    <row r="26" spans="1:55" s="137" customFormat="1" ht="15.75">
      <c r="A26" s="172" t="s">
        <v>207</v>
      </c>
      <c r="B26" s="133">
        <f t="shared" si="5"/>
        <v>2819572</v>
      </c>
      <c r="C26" s="134"/>
      <c r="D26" s="135"/>
      <c r="E26" s="136">
        <v>66420</v>
      </c>
      <c r="F26" s="136">
        <v>49550</v>
      </c>
      <c r="G26" s="136">
        <v>44448</v>
      </c>
      <c r="H26" s="136">
        <v>39600</v>
      </c>
      <c r="I26" s="136">
        <v>51089</v>
      </c>
      <c r="J26" s="136">
        <v>31820</v>
      </c>
      <c r="K26" s="136">
        <v>45836</v>
      </c>
      <c r="L26" s="136">
        <v>49430</v>
      </c>
      <c r="M26" s="136">
        <v>57200</v>
      </c>
      <c r="N26" s="136">
        <v>49073</v>
      </c>
      <c r="O26" s="136">
        <v>56824</v>
      </c>
      <c r="P26" s="136">
        <v>49973</v>
      </c>
      <c r="Q26" s="136">
        <v>39705</v>
      </c>
      <c r="R26" s="136">
        <v>73166</v>
      </c>
      <c r="S26" s="136">
        <v>48220</v>
      </c>
      <c r="T26" s="136">
        <v>55000</v>
      </c>
      <c r="U26" s="136">
        <v>46000</v>
      </c>
      <c r="V26" s="136">
        <v>36114</v>
      </c>
      <c r="W26" s="136">
        <v>46207</v>
      </c>
      <c r="X26" s="136">
        <v>54178</v>
      </c>
      <c r="Y26" s="136">
        <v>52000</v>
      </c>
      <c r="Z26" s="136">
        <v>54127</v>
      </c>
      <c r="AA26" s="136">
        <v>48248</v>
      </c>
      <c r="AB26" s="136">
        <v>54365</v>
      </c>
      <c r="AC26" s="136">
        <v>60497</v>
      </c>
      <c r="AD26" s="136">
        <v>55800</v>
      </c>
      <c r="AE26" s="136">
        <v>44025</v>
      </c>
      <c r="AF26" s="136">
        <v>51583</v>
      </c>
      <c r="AG26" s="136">
        <v>48987</v>
      </c>
      <c r="AH26" s="136">
        <v>57683</v>
      </c>
      <c r="AI26" s="136">
        <v>59346</v>
      </c>
      <c r="AJ26" s="136">
        <v>41000</v>
      </c>
      <c r="AK26" s="136">
        <v>38873</v>
      </c>
      <c r="AL26" s="136">
        <v>55000</v>
      </c>
      <c r="AM26" s="136">
        <v>55394</v>
      </c>
      <c r="AN26" s="136">
        <v>34000</v>
      </c>
      <c r="AO26" s="136">
        <v>52543</v>
      </c>
      <c r="AP26" s="136">
        <v>47392</v>
      </c>
      <c r="AQ26" s="136">
        <v>55958</v>
      </c>
      <c r="AR26" s="136">
        <v>44884</v>
      </c>
      <c r="AS26" s="136">
        <v>35637</v>
      </c>
      <c r="AT26" s="136">
        <v>42913</v>
      </c>
      <c r="AU26" s="136">
        <v>60700</v>
      </c>
      <c r="AV26" s="136">
        <v>54127</v>
      </c>
      <c r="AW26" s="136">
        <v>300000</v>
      </c>
      <c r="AX26" s="136">
        <v>56812</v>
      </c>
      <c r="AY26" s="136">
        <v>62900</v>
      </c>
      <c r="AZ26" s="136">
        <v>51846</v>
      </c>
      <c r="BA26" s="136">
        <v>60000</v>
      </c>
      <c r="BB26" s="136">
        <v>51579</v>
      </c>
      <c r="BC26" s="136">
        <v>41500</v>
      </c>
    </row>
    <row r="27" spans="1:55" s="137" customFormat="1" ht="15">
      <c r="A27" s="172"/>
      <c r="B27" s="133"/>
      <c r="C27" s="134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</row>
    <row r="28" spans="1:55" s="137" customFormat="1" ht="15">
      <c r="A28" s="132" t="s">
        <v>5</v>
      </c>
      <c r="B28" s="133">
        <f>E28+F28+G28+H28+I28+J28+K28+L28+M28+N28+O28+P28+Q28+R28+S28+T28+U28+V28+W28+X28+Y28+Z28+AA28+AB28+AC28+AD28+AE28+AF28+AG28+AH28+AI28+AJ28+AK28+AL28+AM28+AN28+AO28+AP28+AQ28+AR28+AS28+AT28+AU28+AV28+AW28+AX28+AY28+AZ28+BA28+BB28+BC28</f>
        <v>0</v>
      </c>
      <c r="C28" s="134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</row>
    <row r="29" spans="1:55" s="137" customFormat="1" ht="15">
      <c r="A29" s="132"/>
      <c r="B29" s="133"/>
      <c r="C29" s="134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</row>
    <row r="30" spans="1:55" s="137" customFormat="1" ht="15.75">
      <c r="A30" s="162" t="s">
        <v>292</v>
      </c>
      <c r="B30" s="163">
        <f>B35+B36+B37+B38+B39+B40+B41+B42+B34+B33+B32+B31</f>
        <v>1560850</v>
      </c>
      <c r="C30" s="134"/>
      <c r="D30" s="135"/>
      <c r="E30" s="164">
        <f>E35+E36+E37+E38+E39+E40+E41+E42+E34+E33+E32</f>
        <v>29456</v>
      </c>
      <c r="F30" s="164">
        <f aca="true" t="shared" si="6" ref="F30:BC30">F35+F36+F37+F38+F39+F40+F41+F42+F34+F33+F32</f>
        <v>31733</v>
      </c>
      <c r="G30" s="164">
        <f t="shared" si="6"/>
        <v>22110</v>
      </c>
      <c r="H30" s="164">
        <f t="shared" si="6"/>
        <v>26588</v>
      </c>
      <c r="I30" s="164">
        <f t="shared" si="6"/>
        <v>31434</v>
      </c>
      <c r="J30" s="164">
        <f t="shared" si="6"/>
        <v>31446</v>
      </c>
      <c r="K30" s="164">
        <f t="shared" si="6"/>
        <v>21569</v>
      </c>
      <c r="L30" s="164">
        <f t="shared" si="6"/>
        <v>16140</v>
      </c>
      <c r="M30" s="164">
        <f t="shared" si="6"/>
        <v>21008</v>
      </c>
      <c r="N30" s="164">
        <f t="shared" si="6"/>
        <v>27351</v>
      </c>
      <c r="O30" s="164">
        <f t="shared" si="6"/>
        <v>26572</v>
      </c>
      <c r="P30" s="164">
        <f t="shared" si="6"/>
        <v>22249</v>
      </c>
      <c r="Q30" s="164">
        <f t="shared" si="6"/>
        <v>20021</v>
      </c>
      <c r="R30" s="164">
        <f t="shared" si="6"/>
        <v>32915</v>
      </c>
      <c r="S30" s="164">
        <f t="shared" si="6"/>
        <v>22282</v>
      </c>
      <c r="T30" s="164">
        <f t="shared" si="6"/>
        <v>32200</v>
      </c>
      <c r="U30" s="164">
        <f t="shared" si="6"/>
        <v>27581</v>
      </c>
      <c r="V30" s="164">
        <f t="shared" si="6"/>
        <v>27368</v>
      </c>
      <c r="W30" s="164">
        <f t="shared" si="6"/>
        <v>28689</v>
      </c>
      <c r="X30" s="164">
        <f t="shared" si="6"/>
        <v>27647</v>
      </c>
      <c r="Y30" s="164">
        <f t="shared" si="6"/>
        <v>38122</v>
      </c>
      <c r="Z30" s="164">
        <f t="shared" si="6"/>
        <v>31326</v>
      </c>
      <c r="AA30" s="164">
        <f t="shared" si="6"/>
        <v>22778</v>
      </c>
      <c r="AB30" s="164">
        <f t="shared" si="6"/>
        <v>32534</v>
      </c>
      <c r="AC30" s="164">
        <f t="shared" si="6"/>
        <v>31676</v>
      </c>
      <c r="AD30" s="164">
        <f t="shared" si="6"/>
        <v>18950</v>
      </c>
      <c r="AE30" s="164">
        <f t="shared" si="6"/>
        <v>25360</v>
      </c>
      <c r="AF30" s="164">
        <f t="shared" si="6"/>
        <v>19033</v>
      </c>
      <c r="AG30" s="164">
        <f t="shared" si="6"/>
        <v>25353</v>
      </c>
      <c r="AH30" s="164">
        <f t="shared" si="6"/>
        <v>36311</v>
      </c>
      <c r="AI30" s="164">
        <f t="shared" si="6"/>
        <v>28502</v>
      </c>
      <c r="AJ30" s="164">
        <f t="shared" si="6"/>
        <v>23886</v>
      </c>
      <c r="AK30" s="164">
        <f t="shared" si="6"/>
        <v>25138</v>
      </c>
      <c r="AL30" s="164">
        <f t="shared" si="6"/>
        <v>30250</v>
      </c>
      <c r="AM30" s="164">
        <f t="shared" si="6"/>
        <v>25249</v>
      </c>
      <c r="AN30" s="164">
        <f t="shared" si="6"/>
        <v>23050</v>
      </c>
      <c r="AO30" s="164">
        <f t="shared" si="6"/>
        <v>21254</v>
      </c>
      <c r="AP30" s="164">
        <f t="shared" si="6"/>
        <v>14694</v>
      </c>
      <c r="AQ30" s="164">
        <f t="shared" si="6"/>
        <v>29030</v>
      </c>
      <c r="AR30" s="164">
        <f t="shared" si="6"/>
        <v>21959</v>
      </c>
      <c r="AS30" s="164">
        <f t="shared" si="6"/>
        <v>19768</v>
      </c>
      <c r="AT30" s="164">
        <f t="shared" si="6"/>
        <v>21391</v>
      </c>
      <c r="AU30" s="164">
        <f t="shared" si="6"/>
        <v>26831</v>
      </c>
      <c r="AV30" s="164">
        <f t="shared" si="6"/>
        <v>24022</v>
      </c>
      <c r="AW30" s="164">
        <f t="shared" si="6"/>
        <v>211000</v>
      </c>
      <c r="AX30" s="164">
        <f t="shared" si="6"/>
        <v>35441</v>
      </c>
      <c r="AY30" s="164">
        <f t="shared" si="6"/>
        <v>27399</v>
      </c>
      <c r="AZ30" s="164">
        <f t="shared" si="6"/>
        <v>19738</v>
      </c>
      <c r="BA30" s="164">
        <f t="shared" si="6"/>
        <v>31554</v>
      </c>
      <c r="BB30" s="164">
        <f t="shared" si="6"/>
        <v>28110</v>
      </c>
      <c r="BC30" s="164">
        <f t="shared" si="6"/>
        <v>20716</v>
      </c>
    </row>
    <row r="31" spans="1:55" s="137" customFormat="1" ht="15.75">
      <c r="A31" s="132" t="s">
        <v>378</v>
      </c>
      <c r="B31" s="163">
        <v>44066</v>
      </c>
      <c r="C31" s="134"/>
      <c r="D31" s="135"/>
      <c r="E31" s="48">
        <v>2050</v>
      </c>
      <c r="F31" s="48"/>
      <c r="G31" s="48"/>
      <c r="H31" s="48"/>
      <c r="I31" s="48"/>
      <c r="J31" s="48">
        <v>2700</v>
      </c>
      <c r="K31" s="48"/>
      <c r="L31" s="48">
        <v>1500</v>
      </c>
      <c r="M31" s="48"/>
      <c r="N31" s="48"/>
      <c r="O31" s="48">
        <v>2150</v>
      </c>
      <c r="P31" s="48"/>
      <c r="Q31" s="48"/>
      <c r="R31" s="48"/>
      <c r="S31" s="48"/>
      <c r="T31" s="48">
        <v>2500</v>
      </c>
      <c r="U31" s="48">
        <v>5000</v>
      </c>
      <c r="V31" s="48">
        <v>5000</v>
      </c>
      <c r="W31" s="48">
        <v>1944</v>
      </c>
      <c r="X31" s="48"/>
      <c r="Y31" s="48"/>
      <c r="Z31" s="48"/>
      <c r="AA31" s="48"/>
      <c r="AB31" s="48"/>
      <c r="AC31" s="48"/>
      <c r="AD31" s="48">
        <v>2500</v>
      </c>
      <c r="AE31" s="48"/>
      <c r="AF31" s="48"/>
      <c r="AG31" s="48"/>
      <c r="AH31" s="48"/>
      <c r="AI31" s="48"/>
      <c r="AJ31" s="48"/>
      <c r="AK31" s="48"/>
      <c r="AL31" s="48"/>
      <c r="AM31" s="78"/>
      <c r="AN31" s="48"/>
      <c r="AO31" s="48"/>
      <c r="AP31" s="48"/>
      <c r="AQ31" s="48">
        <v>1722</v>
      </c>
      <c r="AR31" s="91"/>
      <c r="AS31" s="48"/>
      <c r="AT31" s="48"/>
      <c r="AU31" s="48"/>
      <c r="AV31" s="48"/>
      <c r="AW31" s="48">
        <v>17000</v>
      </c>
      <c r="AX31" s="48"/>
      <c r="AY31" s="48"/>
      <c r="AZ31" s="48"/>
      <c r="BA31" s="48"/>
      <c r="BB31" s="48"/>
      <c r="BC31" s="48"/>
    </row>
    <row r="32" spans="1:55" s="137" customFormat="1" ht="15.75">
      <c r="A32" s="132" t="s">
        <v>369</v>
      </c>
      <c r="B32" s="163">
        <v>76361</v>
      </c>
      <c r="C32" s="134"/>
      <c r="D32" s="135"/>
      <c r="E32" s="48">
        <v>2050</v>
      </c>
      <c r="F32" s="48">
        <v>2450</v>
      </c>
      <c r="G32" s="48"/>
      <c r="H32" s="48">
        <v>4320</v>
      </c>
      <c r="I32" s="48">
        <v>2400</v>
      </c>
      <c r="J32" s="48">
        <v>2700</v>
      </c>
      <c r="K32" s="48"/>
      <c r="L32" s="48">
        <v>1500</v>
      </c>
      <c r="M32" s="48"/>
      <c r="N32" s="48"/>
      <c r="O32" s="48"/>
      <c r="P32" s="48">
        <v>1859</v>
      </c>
      <c r="Q32" s="48"/>
      <c r="R32" s="48"/>
      <c r="S32" s="48">
        <v>2016</v>
      </c>
      <c r="T32" s="48">
        <v>2500</v>
      </c>
      <c r="U32" s="48">
        <v>5402</v>
      </c>
      <c r="V32" s="48">
        <v>4320</v>
      </c>
      <c r="W32" s="48">
        <v>2016</v>
      </c>
      <c r="X32" s="48"/>
      <c r="Y32" s="48">
        <v>3000</v>
      </c>
      <c r="Z32" s="48">
        <v>2400</v>
      </c>
      <c r="AA32" s="48"/>
      <c r="AB32" s="48">
        <v>1800</v>
      </c>
      <c r="AC32" s="48"/>
      <c r="AD32" s="48">
        <v>2300</v>
      </c>
      <c r="AE32" s="48">
        <v>2016</v>
      </c>
      <c r="AF32" s="48"/>
      <c r="AG32" s="48">
        <v>2016</v>
      </c>
      <c r="AH32" s="48">
        <v>2856</v>
      </c>
      <c r="AI32" s="48"/>
      <c r="AJ32" s="48">
        <v>1600</v>
      </c>
      <c r="AK32" s="48">
        <v>3800</v>
      </c>
      <c r="AL32" s="48"/>
      <c r="AM32" s="78">
        <v>1500</v>
      </c>
      <c r="AN32" s="48"/>
      <c r="AO32" s="48"/>
      <c r="AP32" s="48"/>
      <c r="AQ32" s="48">
        <v>2112</v>
      </c>
      <c r="AR32" s="91"/>
      <c r="AS32" s="48"/>
      <c r="AT32" s="48"/>
      <c r="AU32" s="48">
        <v>2428</v>
      </c>
      <c r="AV32" s="48"/>
      <c r="AW32" s="48">
        <v>15000</v>
      </c>
      <c r="AX32" s="48"/>
      <c r="AY32" s="48"/>
      <c r="AZ32" s="48"/>
      <c r="BA32" s="48"/>
      <c r="BB32" s="48"/>
      <c r="BC32" s="48"/>
    </row>
    <row r="33" spans="1:83" s="137" customFormat="1" ht="15.75">
      <c r="A33" s="132" t="s">
        <v>340</v>
      </c>
      <c r="B33" s="163">
        <v>116722</v>
      </c>
      <c r="C33" s="134"/>
      <c r="D33" s="135"/>
      <c r="E33" s="40">
        <v>2100</v>
      </c>
      <c r="F33" s="40">
        <v>2450</v>
      </c>
      <c r="G33" s="40">
        <v>1944</v>
      </c>
      <c r="H33" s="40">
        <v>1426</v>
      </c>
      <c r="I33" s="40">
        <v>2379</v>
      </c>
      <c r="J33" s="40">
        <v>2700</v>
      </c>
      <c r="K33" s="40">
        <v>2016</v>
      </c>
      <c r="L33" s="40">
        <v>1600</v>
      </c>
      <c r="M33" s="40"/>
      <c r="N33" s="40">
        <v>2030</v>
      </c>
      <c r="O33" s="40">
        <v>3168</v>
      </c>
      <c r="P33" s="40">
        <v>2016</v>
      </c>
      <c r="Q33" s="40">
        <v>2016</v>
      </c>
      <c r="R33" s="40">
        <v>2479</v>
      </c>
      <c r="S33" s="40">
        <v>1800</v>
      </c>
      <c r="T33" s="40">
        <v>2500</v>
      </c>
      <c r="U33" s="40">
        <v>1944</v>
      </c>
      <c r="V33" s="40">
        <v>1944</v>
      </c>
      <c r="W33" s="40">
        <v>2016</v>
      </c>
      <c r="X33" s="40">
        <v>2688</v>
      </c>
      <c r="Y33" s="40">
        <v>2989</v>
      </c>
      <c r="Z33" s="40">
        <v>2400</v>
      </c>
      <c r="AA33" s="40">
        <v>2016</v>
      </c>
      <c r="AB33" s="40">
        <v>1800</v>
      </c>
      <c r="AC33" s="40">
        <v>2373</v>
      </c>
      <c r="AD33" s="40">
        <v>2050</v>
      </c>
      <c r="AE33" s="40">
        <v>2016</v>
      </c>
      <c r="AF33" s="40">
        <v>1750</v>
      </c>
      <c r="AG33" s="40">
        <v>2016</v>
      </c>
      <c r="AH33" s="40">
        <v>2856</v>
      </c>
      <c r="AI33" s="40">
        <v>2380</v>
      </c>
      <c r="AJ33" s="40">
        <v>1600</v>
      </c>
      <c r="AK33" s="40">
        <v>1590</v>
      </c>
      <c r="AL33" s="40">
        <v>2250</v>
      </c>
      <c r="AM33" s="136">
        <v>1500</v>
      </c>
      <c r="AN33" s="40">
        <v>1458</v>
      </c>
      <c r="AO33" s="40">
        <v>1026</v>
      </c>
      <c r="AP33" s="40">
        <v>2016</v>
      </c>
      <c r="AQ33" s="40">
        <v>2016</v>
      </c>
      <c r="AR33" s="40">
        <v>1408</v>
      </c>
      <c r="AS33" s="40">
        <v>1600</v>
      </c>
      <c r="AT33" s="40">
        <v>2269</v>
      </c>
      <c r="AU33" s="40">
        <v>2127</v>
      </c>
      <c r="AV33" s="40">
        <v>2376</v>
      </c>
      <c r="AW33" s="40">
        <v>14000</v>
      </c>
      <c r="AX33" s="40">
        <v>2808</v>
      </c>
      <c r="AY33" s="40">
        <v>2300</v>
      </c>
      <c r="AZ33" s="40">
        <v>1600</v>
      </c>
      <c r="BA33" s="40">
        <v>2400</v>
      </c>
      <c r="BB33" s="40">
        <v>2500</v>
      </c>
      <c r="BC33" s="136">
        <v>2016</v>
      </c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78"/>
      <c r="BP33" s="48"/>
      <c r="BQ33" s="48"/>
      <c r="BR33" s="48"/>
      <c r="BS33" s="48"/>
      <c r="BT33" s="91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65" s="137" customFormat="1" ht="15.75">
      <c r="A34" s="132" t="s">
        <v>315</v>
      </c>
      <c r="B34" s="163">
        <v>117276</v>
      </c>
      <c r="C34" s="134"/>
      <c r="D34" s="135"/>
      <c r="E34" s="40">
        <v>2100</v>
      </c>
      <c r="F34" s="40">
        <v>2630</v>
      </c>
      <c r="G34" s="40">
        <v>2592</v>
      </c>
      <c r="H34" s="40">
        <v>1944</v>
      </c>
      <c r="I34" s="40">
        <v>2376</v>
      </c>
      <c r="J34" s="40">
        <v>2688</v>
      </c>
      <c r="K34" s="40">
        <v>2016</v>
      </c>
      <c r="L34" s="40">
        <v>1300</v>
      </c>
      <c r="M34" s="40">
        <v>1350</v>
      </c>
      <c r="N34" s="40">
        <v>1585</v>
      </c>
      <c r="O34" s="40">
        <v>2023</v>
      </c>
      <c r="P34" s="40">
        <v>1853</v>
      </c>
      <c r="Q34" s="40">
        <v>2016</v>
      </c>
      <c r="R34" s="40">
        <v>3750</v>
      </c>
      <c r="S34" s="40">
        <v>1578</v>
      </c>
      <c r="T34" s="40">
        <v>2500</v>
      </c>
      <c r="U34" s="40">
        <v>1944</v>
      </c>
      <c r="V34" s="40">
        <v>1944</v>
      </c>
      <c r="W34" s="40">
        <v>2016</v>
      </c>
      <c r="X34" s="40">
        <v>2016</v>
      </c>
      <c r="Y34" s="40">
        <v>2989</v>
      </c>
      <c r="Z34" s="40">
        <v>2400</v>
      </c>
      <c r="AA34" s="40">
        <v>2020</v>
      </c>
      <c r="AB34" s="40">
        <v>2500</v>
      </c>
      <c r="AC34" s="40">
        <v>2500</v>
      </c>
      <c r="AD34" s="40">
        <v>2500</v>
      </c>
      <c r="AE34" s="40">
        <v>2016</v>
      </c>
      <c r="AF34" s="40">
        <v>1750</v>
      </c>
      <c r="AG34" s="40">
        <v>2020</v>
      </c>
      <c r="AH34" s="40">
        <v>2376</v>
      </c>
      <c r="AI34" s="40">
        <v>2650</v>
      </c>
      <c r="AJ34" s="40">
        <v>1600</v>
      </c>
      <c r="AK34" s="40">
        <v>1545</v>
      </c>
      <c r="AL34" s="40">
        <v>2250</v>
      </c>
      <c r="AM34" s="136">
        <v>1875</v>
      </c>
      <c r="AN34" s="40">
        <v>2116</v>
      </c>
      <c r="AO34" s="40"/>
      <c r="AP34" s="40">
        <v>1584</v>
      </c>
      <c r="AQ34" s="40">
        <v>2016</v>
      </c>
      <c r="AR34" s="40">
        <v>1486</v>
      </c>
      <c r="AS34" s="40">
        <v>1240</v>
      </c>
      <c r="AT34" s="40">
        <v>1562</v>
      </c>
      <c r="AU34" s="40">
        <v>2090</v>
      </c>
      <c r="AV34" s="40">
        <v>2376</v>
      </c>
      <c r="AW34" s="40">
        <v>14000</v>
      </c>
      <c r="AX34" s="40">
        <v>2810</v>
      </c>
      <c r="AY34" s="40">
        <v>2750</v>
      </c>
      <c r="AZ34" s="40">
        <v>1500</v>
      </c>
      <c r="BA34" s="40">
        <v>2450</v>
      </c>
      <c r="BB34" s="40">
        <v>2500</v>
      </c>
      <c r="BC34" s="136">
        <v>1584</v>
      </c>
      <c r="BD34" s="48"/>
      <c r="BE34" s="48"/>
      <c r="BF34" s="48"/>
      <c r="BG34" s="48"/>
      <c r="BH34" s="48"/>
      <c r="BI34" s="48"/>
      <c r="BJ34" s="48"/>
      <c r="BK34" s="48"/>
      <c r="BL34" s="48"/>
      <c r="BM34" s="48"/>
    </row>
    <row r="35" spans="1:55" s="137" customFormat="1" ht="15.75">
      <c r="A35" s="132" t="s">
        <v>290</v>
      </c>
      <c r="B35" s="133">
        <f aca="true" t="shared" si="7" ref="B35:B42">E35+F35+G35+H35+I35+J35+K35+L35+M35+N35+O35+P35+Q35+R35+S35+T35+U35+V35+W35+X35+Y35+Z35+AA35+AB35+AC35+AD35+AE35+AF35+AG35+AH35+AI35+AJ35+AK35+AL35+AM35+AN35+AO35+AP35+AQ35+AR35+AS35+AT35+AU35+AV35+AW35+AX35+AY35+AZ35+BA35+BB35+BC35</f>
        <v>121414</v>
      </c>
      <c r="C35" s="134"/>
      <c r="D35" s="135"/>
      <c r="E35" s="136">
        <v>2050</v>
      </c>
      <c r="F35" s="136">
        <v>2440</v>
      </c>
      <c r="G35" s="136">
        <v>1944</v>
      </c>
      <c r="H35" s="136">
        <v>2003</v>
      </c>
      <c r="I35" s="136">
        <v>2376</v>
      </c>
      <c r="J35" s="136">
        <v>2688</v>
      </c>
      <c r="K35" s="136">
        <v>1949</v>
      </c>
      <c r="L35" s="136">
        <v>2300</v>
      </c>
      <c r="M35" s="136">
        <v>2300</v>
      </c>
      <c r="N35" s="136">
        <v>2091</v>
      </c>
      <c r="O35" s="136">
        <v>2145</v>
      </c>
      <c r="P35" s="136">
        <v>1966</v>
      </c>
      <c r="Q35" s="136">
        <v>2016</v>
      </c>
      <c r="R35" s="136">
        <v>2850</v>
      </c>
      <c r="S35" s="136">
        <v>2016</v>
      </c>
      <c r="T35" s="136">
        <v>2500</v>
      </c>
      <c r="U35" s="136">
        <v>1944</v>
      </c>
      <c r="V35" s="136">
        <v>1944</v>
      </c>
      <c r="W35" s="136">
        <v>2077</v>
      </c>
      <c r="X35" s="136">
        <v>2448</v>
      </c>
      <c r="Y35" s="136">
        <v>2989</v>
      </c>
      <c r="Z35" s="136">
        <v>2400</v>
      </c>
      <c r="AA35" s="136">
        <v>2688</v>
      </c>
      <c r="AB35" s="136">
        <v>2500</v>
      </c>
      <c r="AC35" s="136">
        <v>2580</v>
      </c>
      <c r="AD35" s="136">
        <v>2500</v>
      </c>
      <c r="AE35" s="136">
        <v>2115</v>
      </c>
      <c r="AF35" s="136">
        <v>1088</v>
      </c>
      <c r="AG35" s="136">
        <v>2016</v>
      </c>
      <c r="AH35" s="136">
        <v>2741</v>
      </c>
      <c r="AI35" s="136">
        <v>2534</v>
      </c>
      <c r="AJ35" s="136">
        <v>1600</v>
      </c>
      <c r="AK35" s="136">
        <v>1200</v>
      </c>
      <c r="AL35" s="136">
        <v>2250</v>
      </c>
      <c r="AM35" s="136">
        <v>2000</v>
      </c>
      <c r="AN35" s="136">
        <v>1944</v>
      </c>
      <c r="AO35" s="136"/>
      <c r="AP35" s="136">
        <v>1584</v>
      </c>
      <c r="AQ35" s="136">
        <v>2381</v>
      </c>
      <c r="AR35" s="136">
        <v>1837</v>
      </c>
      <c r="AS35" s="136">
        <v>1400</v>
      </c>
      <c r="AT35" s="136">
        <v>1600</v>
      </c>
      <c r="AU35" s="136">
        <v>2310</v>
      </c>
      <c r="AV35" s="136">
        <v>2376</v>
      </c>
      <c r="AW35" s="136">
        <v>15000</v>
      </c>
      <c r="AX35" s="136">
        <v>2808</v>
      </c>
      <c r="AY35" s="136">
        <v>2020</v>
      </c>
      <c r="AZ35" s="136">
        <v>1280</v>
      </c>
      <c r="BA35" s="136">
        <v>3626</v>
      </c>
      <c r="BB35" s="136">
        <v>2400</v>
      </c>
      <c r="BC35" s="136">
        <v>1600</v>
      </c>
    </row>
    <row r="36" spans="1:55" s="137" customFormat="1" ht="15.75">
      <c r="A36" s="132" t="s">
        <v>184</v>
      </c>
      <c r="B36" s="133">
        <f t="shared" si="7"/>
        <v>146647</v>
      </c>
      <c r="C36" s="134"/>
      <c r="D36" s="135"/>
      <c r="E36" s="136">
        <v>2688</v>
      </c>
      <c r="F36" s="136">
        <v>3264</v>
      </c>
      <c r="G36" s="136">
        <v>1798</v>
      </c>
      <c r="H36" s="136">
        <v>2519</v>
      </c>
      <c r="I36" s="136">
        <v>3200</v>
      </c>
      <c r="J36" s="136">
        <v>3174</v>
      </c>
      <c r="K36" s="136">
        <v>2598</v>
      </c>
      <c r="L36" s="136">
        <v>1100</v>
      </c>
      <c r="M36" s="136">
        <v>2500</v>
      </c>
      <c r="N36" s="136">
        <v>3078</v>
      </c>
      <c r="O36" s="136">
        <v>2208</v>
      </c>
      <c r="P36" s="136">
        <v>1597</v>
      </c>
      <c r="Q36" s="136">
        <v>2300</v>
      </c>
      <c r="R36" s="136">
        <v>3800</v>
      </c>
      <c r="S36" s="136">
        <v>1152</v>
      </c>
      <c r="T36" s="136">
        <v>3200</v>
      </c>
      <c r="U36" s="136">
        <v>2592</v>
      </c>
      <c r="V36" s="136">
        <v>2592</v>
      </c>
      <c r="W36" s="136">
        <v>2598</v>
      </c>
      <c r="X36" s="136">
        <v>2514</v>
      </c>
      <c r="Y36" s="136">
        <v>4000</v>
      </c>
      <c r="Z36" s="136">
        <v>3174</v>
      </c>
      <c r="AA36" s="136">
        <v>1730</v>
      </c>
      <c r="AB36" s="136">
        <v>3329</v>
      </c>
      <c r="AC36" s="136">
        <v>2800</v>
      </c>
      <c r="AD36" s="136"/>
      <c r="AE36" s="136">
        <v>2304</v>
      </c>
      <c r="AF36" s="136">
        <v>1864</v>
      </c>
      <c r="AG36" s="136">
        <v>2100</v>
      </c>
      <c r="AH36" s="136">
        <v>3558</v>
      </c>
      <c r="AI36" s="136">
        <v>2980</v>
      </c>
      <c r="AJ36" s="136">
        <v>2688</v>
      </c>
      <c r="AK36" s="136">
        <v>1728</v>
      </c>
      <c r="AL36" s="136">
        <v>3000</v>
      </c>
      <c r="AM36" s="136">
        <v>2500</v>
      </c>
      <c r="AN36" s="136">
        <v>3300</v>
      </c>
      <c r="AO36" s="136">
        <v>1184</v>
      </c>
      <c r="AP36" s="136">
        <v>1728</v>
      </c>
      <c r="AQ36" s="136">
        <v>3174</v>
      </c>
      <c r="AR36" s="136">
        <v>1640</v>
      </c>
      <c r="AS36" s="136">
        <v>1650</v>
      </c>
      <c r="AT36" s="136">
        <v>2510</v>
      </c>
      <c r="AU36" s="136">
        <v>2174</v>
      </c>
      <c r="AV36" s="136">
        <v>2776</v>
      </c>
      <c r="AW36" s="136">
        <v>23000</v>
      </c>
      <c r="AX36" s="136">
        <v>3300</v>
      </c>
      <c r="AY36" s="136">
        <v>2600</v>
      </c>
      <c r="AZ36" s="136">
        <v>1600</v>
      </c>
      <c r="BA36" s="136">
        <v>2514</v>
      </c>
      <c r="BB36" s="136">
        <v>3350</v>
      </c>
      <c r="BC36" s="136">
        <v>1920</v>
      </c>
    </row>
    <row r="37" spans="1:55" s="137" customFormat="1" ht="15.75">
      <c r="A37" s="132" t="s">
        <v>185</v>
      </c>
      <c r="B37" s="133">
        <f t="shared" si="7"/>
        <v>148797</v>
      </c>
      <c r="C37" s="134"/>
      <c r="D37" s="135"/>
      <c r="E37" s="136">
        <v>2598</v>
      </c>
      <c r="F37" s="136">
        <v>3200</v>
      </c>
      <c r="G37" s="136">
        <v>1798</v>
      </c>
      <c r="H37" s="136">
        <v>2502</v>
      </c>
      <c r="I37" s="136">
        <v>3078</v>
      </c>
      <c r="J37" s="136">
        <v>3174</v>
      </c>
      <c r="K37" s="136">
        <v>2598</v>
      </c>
      <c r="L37" s="136">
        <v>1100</v>
      </c>
      <c r="M37" s="136">
        <v>2600</v>
      </c>
      <c r="N37" s="136">
        <v>3078</v>
      </c>
      <c r="O37" s="136">
        <v>3284</v>
      </c>
      <c r="P37" s="136">
        <v>1473</v>
      </c>
      <c r="Q37" s="136">
        <v>1800</v>
      </c>
      <c r="R37" s="136">
        <v>4134</v>
      </c>
      <c r="S37" s="136">
        <v>1978</v>
      </c>
      <c r="T37" s="136">
        <v>3200</v>
      </c>
      <c r="U37" s="136">
        <v>1632</v>
      </c>
      <c r="V37" s="136">
        <v>2502</v>
      </c>
      <c r="W37" s="136">
        <v>2595</v>
      </c>
      <c r="X37" s="136">
        <v>2478</v>
      </c>
      <c r="Y37" s="136">
        <v>4000</v>
      </c>
      <c r="Z37" s="136">
        <v>3174</v>
      </c>
      <c r="AA37" s="136">
        <v>1728</v>
      </c>
      <c r="AB37" s="136">
        <v>3329</v>
      </c>
      <c r="AC37" s="136">
        <v>3660</v>
      </c>
      <c r="AD37" s="136">
        <v>1400</v>
      </c>
      <c r="AE37" s="136">
        <v>2304</v>
      </c>
      <c r="AF37" s="136">
        <v>1848</v>
      </c>
      <c r="AG37" s="136">
        <v>2598</v>
      </c>
      <c r="AH37" s="136">
        <v>3654</v>
      </c>
      <c r="AI37" s="136">
        <v>2580</v>
      </c>
      <c r="AJ37" s="136">
        <v>2200</v>
      </c>
      <c r="AK37" s="136">
        <v>2688</v>
      </c>
      <c r="AL37" s="136">
        <v>3000</v>
      </c>
      <c r="AM37" s="136">
        <v>2500</v>
      </c>
      <c r="AN37" s="136">
        <v>2592</v>
      </c>
      <c r="AO37" s="136">
        <v>3174</v>
      </c>
      <c r="AP37" s="136"/>
      <c r="AQ37" s="136">
        <v>3174</v>
      </c>
      <c r="AR37" s="136">
        <v>2598</v>
      </c>
      <c r="AS37" s="136">
        <v>1900</v>
      </c>
      <c r="AT37" s="136">
        <v>1514</v>
      </c>
      <c r="AU37" s="136">
        <v>2232</v>
      </c>
      <c r="AV37" s="136">
        <v>2426</v>
      </c>
      <c r="AW37" s="136">
        <v>21000</v>
      </c>
      <c r="AX37" s="136">
        <v>3654</v>
      </c>
      <c r="AY37" s="136">
        <v>2784</v>
      </c>
      <c r="AZ37" s="136">
        <v>2400</v>
      </c>
      <c r="BA37" s="136">
        <v>2514</v>
      </c>
      <c r="BB37" s="136">
        <v>3300</v>
      </c>
      <c r="BC37" s="136">
        <v>2070</v>
      </c>
    </row>
    <row r="38" spans="1:55" s="137" customFormat="1" ht="15.75">
      <c r="A38" s="132" t="s">
        <v>186</v>
      </c>
      <c r="B38" s="133">
        <f t="shared" si="7"/>
        <v>163433</v>
      </c>
      <c r="C38" s="134"/>
      <c r="D38" s="135"/>
      <c r="E38" s="136">
        <v>3174</v>
      </c>
      <c r="F38" s="136">
        <v>3175</v>
      </c>
      <c r="G38" s="136">
        <v>2502</v>
      </c>
      <c r="H38" s="136">
        <v>2365</v>
      </c>
      <c r="I38" s="136">
        <v>3174</v>
      </c>
      <c r="J38" s="136">
        <v>3174</v>
      </c>
      <c r="K38" s="136">
        <v>2598</v>
      </c>
      <c r="L38" s="136">
        <v>1000</v>
      </c>
      <c r="M38" s="136">
        <v>2600</v>
      </c>
      <c r="N38" s="136">
        <v>3078</v>
      </c>
      <c r="O38" s="136">
        <v>3078</v>
      </c>
      <c r="P38" s="136">
        <v>2598</v>
      </c>
      <c r="Q38" s="136">
        <v>2598</v>
      </c>
      <c r="R38" s="136">
        <v>4134</v>
      </c>
      <c r="S38" s="136">
        <v>2560</v>
      </c>
      <c r="T38" s="136">
        <v>3200</v>
      </c>
      <c r="U38" s="136">
        <v>2502</v>
      </c>
      <c r="V38" s="136">
        <v>2502</v>
      </c>
      <c r="W38" s="136">
        <v>3174</v>
      </c>
      <c r="X38" s="136">
        <v>3174</v>
      </c>
      <c r="Y38" s="136">
        <v>4000</v>
      </c>
      <c r="Z38" s="136">
        <v>3174</v>
      </c>
      <c r="AA38" s="136">
        <v>2600</v>
      </c>
      <c r="AB38" s="136">
        <v>3329</v>
      </c>
      <c r="AC38" s="136">
        <v>3700</v>
      </c>
      <c r="AD38" s="136"/>
      <c r="AE38" s="136">
        <v>2598</v>
      </c>
      <c r="AF38" s="136">
        <v>2456</v>
      </c>
      <c r="AG38" s="136">
        <v>2598</v>
      </c>
      <c r="AH38" s="136">
        <v>3654</v>
      </c>
      <c r="AI38" s="136">
        <v>3174</v>
      </c>
      <c r="AJ38" s="136">
        <v>2600</v>
      </c>
      <c r="AK38" s="136">
        <v>2598</v>
      </c>
      <c r="AL38" s="136">
        <v>4000</v>
      </c>
      <c r="AM38" s="136">
        <v>2600</v>
      </c>
      <c r="AN38" s="136">
        <v>2502</v>
      </c>
      <c r="AO38" s="136">
        <v>3174</v>
      </c>
      <c r="AP38" s="136"/>
      <c r="AQ38" s="136">
        <v>3174</v>
      </c>
      <c r="AR38" s="136">
        <v>2598</v>
      </c>
      <c r="AS38" s="136">
        <v>2600</v>
      </c>
      <c r="AT38" s="136">
        <v>2340</v>
      </c>
      <c r="AU38" s="136">
        <v>2784</v>
      </c>
      <c r="AV38" s="136">
        <v>3078</v>
      </c>
      <c r="AW38" s="136">
        <v>23000</v>
      </c>
      <c r="AX38" s="136">
        <v>3654</v>
      </c>
      <c r="AY38" s="136">
        <v>2784</v>
      </c>
      <c r="AZ38" s="136">
        <v>2900</v>
      </c>
      <c r="BA38" s="136">
        <v>3800</v>
      </c>
      <c r="BB38" s="136">
        <v>3300</v>
      </c>
      <c r="BC38" s="136">
        <v>2304</v>
      </c>
    </row>
    <row r="39" spans="1:55" s="137" customFormat="1" ht="15.75">
      <c r="A39" s="132" t="s">
        <v>187</v>
      </c>
      <c r="B39" s="133">
        <f t="shared" si="7"/>
        <v>160628</v>
      </c>
      <c r="C39" s="134"/>
      <c r="D39" s="135"/>
      <c r="E39" s="136">
        <v>3174</v>
      </c>
      <c r="F39" s="136">
        <v>3175</v>
      </c>
      <c r="G39" s="136">
        <v>2502</v>
      </c>
      <c r="H39" s="136">
        <v>2390</v>
      </c>
      <c r="I39" s="136">
        <v>3174</v>
      </c>
      <c r="J39" s="136">
        <v>3174</v>
      </c>
      <c r="K39" s="136"/>
      <c r="L39" s="136">
        <v>1100</v>
      </c>
      <c r="M39" s="136">
        <v>2600</v>
      </c>
      <c r="N39" s="136">
        <v>3654</v>
      </c>
      <c r="O39" s="136">
        <v>3078</v>
      </c>
      <c r="P39" s="136">
        <v>2598</v>
      </c>
      <c r="Q39" s="136">
        <v>1600</v>
      </c>
      <c r="R39" s="136">
        <v>4134</v>
      </c>
      <c r="S39" s="136">
        <v>2454</v>
      </c>
      <c r="T39" s="136">
        <v>3200</v>
      </c>
      <c r="U39" s="136">
        <v>2502</v>
      </c>
      <c r="V39" s="136">
        <v>2502</v>
      </c>
      <c r="W39" s="136">
        <v>3174</v>
      </c>
      <c r="X39" s="136">
        <v>3174</v>
      </c>
      <c r="Y39" s="136">
        <v>4000</v>
      </c>
      <c r="Z39" s="136">
        <v>3174</v>
      </c>
      <c r="AA39" s="136">
        <v>2600</v>
      </c>
      <c r="AB39" s="136">
        <v>3550</v>
      </c>
      <c r="AC39" s="136">
        <v>3700</v>
      </c>
      <c r="AD39" s="136"/>
      <c r="AE39" s="136">
        <v>2598</v>
      </c>
      <c r="AF39" s="136">
        <v>2208</v>
      </c>
      <c r="AG39" s="136">
        <v>2598</v>
      </c>
      <c r="AH39" s="136">
        <v>3654</v>
      </c>
      <c r="AI39" s="136">
        <v>3174</v>
      </c>
      <c r="AJ39" s="136">
        <v>2600</v>
      </c>
      <c r="AK39" s="136">
        <v>2598</v>
      </c>
      <c r="AL39" s="136">
        <v>4000</v>
      </c>
      <c r="AM39" s="136">
        <v>2600</v>
      </c>
      <c r="AN39" s="136">
        <v>1632</v>
      </c>
      <c r="AO39" s="136">
        <v>3174</v>
      </c>
      <c r="AP39" s="136">
        <v>2598</v>
      </c>
      <c r="AQ39" s="136">
        <v>3174</v>
      </c>
      <c r="AR39" s="136">
        <v>2598</v>
      </c>
      <c r="AS39" s="136">
        <v>2598</v>
      </c>
      <c r="AT39" s="136">
        <v>2196</v>
      </c>
      <c r="AU39" s="136">
        <v>2784</v>
      </c>
      <c r="AV39" s="136">
        <v>3078</v>
      </c>
      <c r="AW39" s="136">
        <v>23000</v>
      </c>
      <c r="AX39" s="136">
        <v>5445</v>
      </c>
      <c r="AY39" s="136">
        <v>2784</v>
      </c>
      <c r="AZ39" s="136">
        <v>3100</v>
      </c>
      <c r="BA39" s="136">
        <v>3750</v>
      </c>
      <c r="BB39" s="136"/>
      <c r="BC39" s="136">
        <v>2304</v>
      </c>
    </row>
    <row r="40" spans="1:55" s="137" customFormat="1" ht="15.75">
      <c r="A40" s="132" t="s">
        <v>188</v>
      </c>
      <c r="B40" s="133">
        <f t="shared" si="7"/>
        <v>169243</v>
      </c>
      <c r="C40" s="134"/>
      <c r="D40" s="135"/>
      <c r="E40" s="136">
        <v>3174</v>
      </c>
      <c r="F40" s="136">
        <v>3174</v>
      </c>
      <c r="G40" s="136">
        <v>2514</v>
      </c>
      <c r="H40" s="136">
        <v>2502</v>
      </c>
      <c r="I40" s="136">
        <v>3174</v>
      </c>
      <c r="J40" s="136">
        <v>3174</v>
      </c>
      <c r="K40" s="136">
        <v>2598</v>
      </c>
      <c r="L40" s="136">
        <v>2100</v>
      </c>
      <c r="M40" s="136">
        <v>2598</v>
      </c>
      <c r="N40" s="136">
        <v>3078</v>
      </c>
      <c r="O40" s="136">
        <v>3078</v>
      </c>
      <c r="P40" s="136">
        <v>2598</v>
      </c>
      <c r="Q40" s="136">
        <v>1750</v>
      </c>
      <c r="R40" s="136">
        <v>4134</v>
      </c>
      <c r="S40" s="136">
        <v>2540</v>
      </c>
      <c r="T40" s="136">
        <v>3200</v>
      </c>
      <c r="U40" s="136">
        <v>2502</v>
      </c>
      <c r="V40" s="136">
        <v>2502</v>
      </c>
      <c r="W40" s="136">
        <v>3174</v>
      </c>
      <c r="X40" s="136">
        <v>3174</v>
      </c>
      <c r="Y40" s="136">
        <v>4000</v>
      </c>
      <c r="Z40" s="136">
        <v>3174</v>
      </c>
      <c r="AA40" s="136">
        <v>2600</v>
      </c>
      <c r="AB40" s="136">
        <v>3654</v>
      </c>
      <c r="AC40" s="136">
        <v>3539</v>
      </c>
      <c r="AD40" s="136">
        <v>3200</v>
      </c>
      <c r="AE40" s="136">
        <v>2598</v>
      </c>
      <c r="AF40" s="136">
        <v>2208</v>
      </c>
      <c r="AG40" s="136">
        <v>2598</v>
      </c>
      <c r="AH40" s="136">
        <v>3654</v>
      </c>
      <c r="AI40" s="136">
        <v>3174</v>
      </c>
      <c r="AJ40" s="136">
        <v>2598</v>
      </c>
      <c r="AK40" s="136">
        <v>2598</v>
      </c>
      <c r="AL40" s="136">
        <v>3500</v>
      </c>
      <c r="AM40" s="136">
        <v>3000</v>
      </c>
      <c r="AN40" s="136">
        <v>2502</v>
      </c>
      <c r="AO40" s="136">
        <v>3174</v>
      </c>
      <c r="AP40" s="136">
        <v>1728</v>
      </c>
      <c r="AQ40" s="136">
        <v>3174</v>
      </c>
      <c r="AR40" s="136">
        <v>2598</v>
      </c>
      <c r="AS40" s="136">
        <v>2598</v>
      </c>
      <c r="AT40" s="136">
        <v>2600</v>
      </c>
      <c r="AU40" s="136">
        <v>2640</v>
      </c>
      <c r="AV40" s="136">
        <v>2934</v>
      </c>
      <c r="AW40" s="136">
        <v>22000</v>
      </c>
      <c r="AX40" s="136">
        <v>3654</v>
      </c>
      <c r="AY40" s="136">
        <v>3654</v>
      </c>
      <c r="AZ40" s="136">
        <v>3100</v>
      </c>
      <c r="BA40" s="136">
        <v>3750</v>
      </c>
      <c r="BB40" s="136">
        <v>4000</v>
      </c>
      <c r="BC40" s="136">
        <v>2304</v>
      </c>
    </row>
    <row r="41" spans="1:55" s="137" customFormat="1" ht="15.75">
      <c r="A41" s="132" t="s">
        <v>189</v>
      </c>
      <c r="B41" s="133">
        <f t="shared" si="7"/>
        <v>155805</v>
      </c>
      <c r="C41" s="134"/>
      <c r="D41" s="135"/>
      <c r="E41" s="136">
        <v>3174</v>
      </c>
      <c r="F41" s="136">
        <v>3175</v>
      </c>
      <c r="G41" s="136">
        <v>2502</v>
      </c>
      <c r="H41" s="136">
        <v>2502</v>
      </c>
      <c r="I41" s="136">
        <v>3174</v>
      </c>
      <c r="J41" s="136">
        <v>2600</v>
      </c>
      <c r="K41" s="136">
        <v>2598</v>
      </c>
      <c r="L41" s="149">
        <v>2050</v>
      </c>
      <c r="M41" s="136">
        <v>2650</v>
      </c>
      <c r="N41" s="136">
        <v>3078</v>
      </c>
      <c r="O41" s="136">
        <v>2643</v>
      </c>
      <c r="P41" s="136">
        <v>2598</v>
      </c>
      <c r="Q41" s="136">
        <v>1730</v>
      </c>
      <c r="R41" s="136"/>
      <c r="S41" s="136">
        <v>2590</v>
      </c>
      <c r="T41" s="136">
        <v>3500</v>
      </c>
      <c r="U41" s="136">
        <v>2502</v>
      </c>
      <c r="V41" s="136">
        <v>2502</v>
      </c>
      <c r="W41" s="136">
        <v>3174</v>
      </c>
      <c r="X41" s="136">
        <v>3174</v>
      </c>
      <c r="Y41" s="136">
        <v>4000</v>
      </c>
      <c r="Z41" s="136">
        <v>3174</v>
      </c>
      <c r="AA41" s="136">
        <v>2600</v>
      </c>
      <c r="AB41" s="136">
        <v>3654</v>
      </c>
      <c r="AC41" s="136">
        <v>3660</v>
      </c>
      <c r="AD41" s="136">
        <v>3200</v>
      </c>
      <c r="AE41" s="136">
        <v>2598</v>
      </c>
      <c r="AF41" s="136">
        <v>2082</v>
      </c>
      <c r="AG41" s="136">
        <v>2598</v>
      </c>
      <c r="AH41" s="136">
        <v>3654</v>
      </c>
      <c r="AI41" s="136">
        <v>3174</v>
      </c>
      <c r="AJ41" s="136">
        <v>2600</v>
      </c>
      <c r="AK41" s="136">
        <v>2598</v>
      </c>
      <c r="AL41" s="136">
        <v>3000</v>
      </c>
      <c r="AM41" s="136">
        <v>3174</v>
      </c>
      <c r="AN41" s="136">
        <v>2502</v>
      </c>
      <c r="AO41" s="136">
        <v>3174</v>
      </c>
      <c r="AP41" s="136">
        <v>1728</v>
      </c>
      <c r="AQ41" s="136">
        <v>3174</v>
      </c>
      <c r="AR41" s="136">
        <v>2598</v>
      </c>
      <c r="AS41" s="136">
        <v>2195</v>
      </c>
      <c r="AT41" s="136">
        <v>2600</v>
      </c>
      <c r="AU41" s="136">
        <v>2784</v>
      </c>
      <c r="AV41" s="136"/>
      <c r="AW41" s="136">
        <v>20000</v>
      </c>
      <c r="AX41" s="136">
        <v>3654</v>
      </c>
      <c r="AY41" s="136">
        <v>3654</v>
      </c>
      <c r="AZ41" s="136"/>
      <c r="BA41" s="136">
        <v>3750</v>
      </c>
      <c r="BB41" s="136">
        <v>4000</v>
      </c>
      <c r="BC41" s="136">
        <v>2310</v>
      </c>
    </row>
    <row r="42" spans="1:55" s="137" customFormat="1" ht="15.75" customHeight="1">
      <c r="A42" s="132" t="s">
        <v>190</v>
      </c>
      <c r="B42" s="133">
        <f t="shared" si="7"/>
        <v>140458</v>
      </c>
      <c r="C42" s="134"/>
      <c r="D42" s="135"/>
      <c r="E42" s="136">
        <v>3174</v>
      </c>
      <c r="F42" s="136">
        <v>2600</v>
      </c>
      <c r="G42" s="136">
        <v>2014</v>
      </c>
      <c r="H42" s="136">
        <v>2115</v>
      </c>
      <c r="I42" s="136">
        <v>2929</v>
      </c>
      <c r="J42" s="136">
        <v>2200</v>
      </c>
      <c r="K42" s="136">
        <v>2598</v>
      </c>
      <c r="L42" s="136">
        <v>990</v>
      </c>
      <c r="M42" s="136">
        <v>1810</v>
      </c>
      <c r="N42" s="136">
        <v>2601</v>
      </c>
      <c r="O42" s="136">
        <v>1867</v>
      </c>
      <c r="P42" s="136">
        <v>1093</v>
      </c>
      <c r="Q42" s="136">
        <v>2195</v>
      </c>
      <c r="R42" s="136">
        <v>3500</v>
      </c>
      <c r="S42" s="136">
        <v>1598</v>
      </c>
      <c r="T42" s="136">
        <v>2700</v>
      </c>
      <c r="U42" s="136">
        <v>2115</v>
      </c>
      <c r="V42" s="136">
        <v>2114</v>
      </c>
      <c r="W42" s="136">
        <v>2675</v>
      </c>
      <c r="X42" s="136">
        <v>2807</v>
      </c>
      <c r="Y42" s="136">
        <v>2155</v>
      </c>
      <c r="Z42" s="136">
        <v>2682</v>
      </c>
      <c r="AA42" s="136">
        <v>2196</v>
      </c>
      <c r="AB42" s="136">
        <v>3089</v>
      </c>
      <c r="AC42" s="136">
        <v>3164</v>
      </c>
      <c r="AD42" s="136">
        <v>1800</v>
      </c>
      <c r="AE42" s="136">
        <v>2197</v>
      </c>
      <c r="AF42" s="136">
        <v>1779</v>
      </c>
      <c r="AG42" s="136">
        <v>2195</v>
      </c>
      <c r="AH42" s="136">
        <v>3654</v>
      </c>
      <c r="AI42" s="136">
        <v>2682</v>
      </c>
      <c r="AJ42" s="136">
        <v>2200</v>
      </c>
      <c r="AK42" s="136">
        <v>2195</v>
      </c>
      <c r="AL42" s="136">
        <v>3000</v>
      </c>
      <c r="AM42" s="136">
        <v>2000</v>
      </c>
      <c r="AN42" s="136">
        <v>2502</v>
      </c>
      <c r="AO42" s="136">
        <v>3174</v>
      </c>
      <c r="AP42" s="136">
        <v>1728</v>
      </c>
      <c r="AQ42" s="136">
        <v>1461</v>
      </c>
      <c r="AR42" s="136">
        <v>2598</v>
      </c>
      <c r="AS42" s="136">
        <v>1987</v>
      </c>
      <c r="AT42" s="136">
        <v>2200</v>
      </c>
      <c r="AU42" s="136">
        <v>2478</v>
      </c>
      <c r="AV42" s="136">
        <v>2602</v>
      </c>
      <c r="AW42" s="136">
        <v>21000</v>
      </c>
      <c r="AX42" s="136">
        <v>3654</v>
      </c>
      <c r="AY42" s="136">
        <v>2069</v>
      </c>
      <c r="AZ42" s="136">
        <v>2258</v>
      </c>
      <c r="BA42" s="136">
        <v>3000</v>
      </c>
      <c r="BB42" s="136">
        <v>2760</v>
      </c>
      <c r="BC42" s="136">
        <v>2304</v>
      </c>
    </row>
    <row r="43" spans="1:55" s="137" customFormat="1" ht="15">
      <c r="A43" s="132"/>
      <c r="B43" s="133"/>
      <c r="C43" s="134"/>
      <c r="D43" s="135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</row>
    <row r="44" spans="1:55" s="137" customFormat="1" ht="15.75">
      <c r="A44" s="162" t="s">
        <v>293</v>
      </c>
      <c r="B44" s="163">
        <f>B46+B47+B48+B49+B50+B51+B52+B53+B54+B55+B56+B45</f>
        <v>6208898</v>
      </c>
      <c r="C44" s="134"/>
      <c r="D44" s="135"/>
      <c r="E44" s="164">
        <f>E49+E50+E51+E52+E53+E54+E55+E56+E48+E47+E46</f>
        <v>115135</v>
      </c>
      <c r="F44" s="164">
        <f aca="true" t="shared" si="8" ref="F44:BC44">F49+F50+F51+F52+F53+F54+F55+F56+F48+F47+F46</f>
        <v>117891</v>
      </c>
      <c r="G44" s="164">
        <f t="shared" si="8"/>
        <v>93274</v>
      </c>
      <c r="H44" s="164">
        <f t="shared" si="8"/>
        <v>113058</v>
      </c>
      <c r="I44" s="164">
        <f t="shared" si="8"/>
        <v>115053</v>
      </c>
      <c r="J44" s="164">
        <f t="shared" si="8"/>
        <v>128364</v>
      </c>
      <c r="K44" s="164">
        <f t="shared" si="8"/>
        <v>87363</v>
      </c>
      <c r="L44" s="164">
        <f t="shared" si="8"/>
        <v>103300</v>
      </c>
      <c r="M44" s="164">
        <f t="shared" si="8"/>
        <v>123439</v>
      </c>
      <c r="N44" s="164">
        <f t="shared" si="8"/>
        <v>112315</v>
      </c>
      <c r="O44" s="164">
        <f t="shared" si="8"/>
        <v>121890</v>
      </c>
      <c r="P44" s="164">
        <f t="shared" si="8"/>
        <v>99126</v>
      </c>
      <c r="Q44" s="164">
        <f t="shared" si="8"/>
        <v>81130</v>
      </c>
      <c r="R44" s="164">
        <f t="shared" si="8"/>
        <v>135900</v>
      </c>
      <c r="S44" s="164">
        <f t="shared" si="8"/>
        <v>102449</v>
      </c>
      <c r="T44" s="164">
        <f t="shared" si="8"/>
        <v>144400</v>
      </c>
      <c r="U44" s="164">
        <f t="shared" si="8"/>
        <v>98704</v>
      </c>
      <c r="V44" s="164">
        <f t="shared" si="8"/>
        <v>99249</v>
      </c>
      <c r="W44" s="164">
        <f t="shared" si="8"/>
        <v>98797</v>
      </c>
      <c r="X44" s="164">
        <f t="shared" si="8"/>
        <v>126211</v>
      </c>
      <c r="Y44" s="164">
        <f t="shared" si="8"/>
        <v>114551</v>
      </c>
      <c r="Z44" s="164">
        <f t="shared" si="8"/>
        <v>135995</v>
      </c>
      <c r="AA44" s="164">
        <f t="shared" si="8"/>
        <v>118445</v>
      </c>
      <c r="AB44" s="164">
        <f t="shared" si="8"/>
        <v>118734</v>
      </c>
      <c r="AC44" s="164">
        <f t="shared" si="8"/>
        <v>142560</v>
      </c>
      <c r="AD44" s="164">
        <f t="shared" si="8"/>
        <v>78424</v>
      </c>
      <c r="AE44" s="164">
        <f t="shared" si="8"/>
        <v>107120</v>
      </c>
      <c r="AF44" s="164">
        <f t="shared" si="8"/>
        <v>104200</v>
      </c>
      <c r="AG44" s="164">
        <f t="shared" si="8"/>
        <v>118507</v>
      </c>
      <c r="AH44" s="164">
        <f t="shared" si="8"/>
        <v>162146</v>
      </c>
      <c r="AI44" s="164">
        <f t="shared" si="8"/>
        <v>119558</v>
      </c>
      <c r="AJ44" s="164">
        <f t="shared" si="8"/>
        <v>84490</v>
      </c>
      <c r="AK44" s="164">
        <f t="shared" si="8"/>
        <v>99520</v>
      </c>
      <c r="AL44" s="164">
        <f t="shared" si="8"/>
        <v>140800</v>
      </c>
      <c r="AM44" s="164">
        <f t="shared" si="8"/>
        <v>118300</v>
      </c>
      <c r="AN44" s="164">
        <f t="shared" si="8"/>
        <v>74216</v>
      </c>
      <c r="AO44" s="164">
        <f t="shared" si="8"/>
        <v>74391</v>
      </c>
      <c r="AP44" s="164">
        <f t="shared" si="8"/>
        <v>79169</v>
      </c>
      <c r="AQ44" s="164">
        <f t="shared" si="8"/>
        <v>150489</v>
      </c>
      <c r="AR44" s="164">
        <f t="shared" si="8"/>
        <v>98381</v>
      </c>
      <c r="AS44" s="164">
        <f t="shared" si="8"/>
        <v>67719</v>
      </c>
      <c r="AT44" s="164">
        <f t="shared" si="8"/>
        <v>76020</v>
      </c>
      <c r="AU44" s="164">
        <f t="shared" si="8"/>
        <v>115021</v>
      </c>
      <c r="AV44" s="164">
        <f t="shared" si="8"/>
        <v>97078</v>
      </c>
      <c r="AW44" s="164">
        <f t="shared" si="8"/>
        <v>595000</v>
      </c>
      <c r="AX44" s="164">
        <f t="shared" si="8"/>
        <v>141661</v>
      </c>
      <c r="AY44" s="164">
        <f t="shared" si="8"/>
        <v>127047</v>
      </c>
      <c r="AZ44" s="164">
        <f t="shared" si="8"/>
        <v>79376</v>
      </c>
      <c r="BA44" s="164">
        <f t="shared" si="8"/>
        <v>109247</v>
      </c>
      <c r="BB44" s="164">
        <f t="shared" si="8"/>
        <v>93800</v>
      </c>
      <c r="BC44" s="164">
        <f t="shared" si="8"/>
        <v>86733</v>
      </c>
    </row>
    <row r="45" spans="1:55" s="137" customFormat="1" ht="15.75">
      <c r="A45" s="132" t="s">
        <v>379</v>
      </c>
      <c r="B45" s="163">
        <v>163152</v>
      </c>
      <c r="C45" s="134"/>
      <c r="D45" s="135"/>
      <c r="E45" s="48">
        <v>7700</v>
      </c>
      <c r="F45" s="48"/>
      <c r="G45" s="48"/>
      <c r="H45" s="48"/>
      <c r="I45" s="48"/>
      <c r="J45" s="48">
        <v>12005</v>
      </c>
      <c r="K45" s="48"/>
      <c r="L45" s="48"/>
      <c r="M45" s="48"/>
      <c r="N45" s="48"/>
      <c r="O45" s="48">
        <v>9350</v>
      </c>
      <c r="P45" s="48"/>
      <c r="Q45" s="48"/>
      <c r="R45" s="48"/>
      <c r="S45" s="48"/>
      <c r="T45" s="48">
        <v>10500</v>
      </c>
      <c r="U45" s="48">
        <v>20931</v>
      </c>
      <c r="V45" s="48">
        <v>15000</v>
      </c>
      <c r="W45" s="48">
        <v>7350</v>
      </c>
      <c r="X45" s="48"/>
      <c r="Y45" s="48"/>
      <c r="Z45" s="48"/>
      <c r="AA45" s="48"/>
      <c r="AB45" s="48"/>
      <c r="AC45" s="48"/>
      <c r="AD45" s="48">
        <v>9790</v>
      </c>
      <c r="AE45" s="48"/>
      <c r="AF45" s="48"/>
      <c r="AG45" s="48"/>
      <c r="AH45" s="48"/>
      <c r="AI45" s="48"/>
      <c r="AJ45" s="48"/>
      <c r="AK45" s="48">
        <v>15000</v>
      </c>
      <c r="AL45" s="48"/>
      <c r="AM45" s="78"/>
      <c r="AN45" s="48"/>
      <c r="AO45" s="48"/>
      <c r="AP45" s="48"/>
      <c r="AQ45" s="48">
        <v>10526</v>
      </c>
      <c r="AR45" s="91"/>
      <c r="AS45" s="48"/>
      <c r="AT45" s="48"/>
      <c r="AU45" s="48"/>
      <c r="AV45" s="48"/>
      <c r="AW45" s="48">
        <v>45000</v>
      </c>
      <c r="AX45" s="48"/>
      <c r="AY45" s="48"/>
      <c r="AZ45" s="48"/>
      <c r="BA45" s="48"/>
      <c r="BB45" s="48"/>
      <c r="BC45" s="48"/>
    </row>
    <row r="46" spans="1:55" s="137" customFormat="1" ht="15.75">
      <c r="A46" s="132" t="s">
        <v>368</v>
      </c>
      <c r="B46" s="163">
        <v>292738</v>
      </c>
      <c r="C46" s="134"/>
      <c r="D46" s="135"/>
      <c r="E46" s="48">
        <v>7500</v>
      </c>
      <c r="F46" s="48">
        <v>8740</v>
      </c>
      <c r="G46" s="48"/>
      <c r="H46" s="48">
        <v>17320</v>
      </c>
      <c r="I46" s="48">
        <v>8670</v>
      </c>
      <c r="J46" s="48">
        <v>12000</v>
      </c>
      <c r="K46" s="48"/>
      <c r="L46" s="48">
        <v>7000</v>
      </c>
      <c r="M46" s="48"/>
      <c r="N46" s="48"/>
      <c r="O46" s="48"/>
      <c r="P46" s="48">
        <v>7894</v>
      </c>
      <c r="Q46" s="48"/>
      <c r="R46" s="48"/>
      <c r="S46" s="48">
        <v>7198</v>
      </c>
      <c r="T46" s="48">
        <v>10500</v>
      </c>
      <c r="U46" s="48">
        <v>20051</v>
      </c>
      <c r="V46" s="48">
        <v>14151</v>
      </c>
      <c r="W46" s="48">
        <v>7335</v>
      </c>
      <c r="X46" s="48"/>
      <c r="Y46" s="48">
        <v>8300</v>
      </c>
      <c r="Z46" s="48">
        <v>10400</v>
      </c>
      <c r="AA46" s="48"/>
      <c r="AB46" s="48">
        <v>7200</v>
      </c>
      <c r="AC46" s="48"/>
      <c r="AD46" s="48">
        <v>9700</v>
      </c>
      <c r="AE46" s="48">
        <v>8519</v>
      </c>
      <c r="AF46" s="48"/>
      <c r="AG46" s="48">
        <v>9121</v>
      </c>
      <c r="AH46" s="48">
        <v>11900</v>
      </c>
      <c r="AI46" s="48"/>
      <c r="AJ46" s="48">
        <v>6400</v>
      </c>
      <c r="AK46" s="48">
        <v>16844</v>
      </c>
      <c r="AL46" s="48"/>
      <c r="AM46" s="78">
        <v>8000</v>
      </c>
      <c r="AN46" s="48"/>
      <c r="AO46" s="48"/>
      <c r="AP46" s="48"/>
      <c r="AQ46" s="48">
        <v>13969</v>
      </c>
      <c r="AR46" s="91"/>
      <c r="AS46" s="48"/>
      <c r="AT46" s="48"/>
      <c r="AU46" s="48">
        <v>9026</v>
      </c>
      <c r="AV46" s="48"/>
      <c r="AW46" s="48">
        <v>45000</v>
      </c>
      <c r="AX46" s="48"/>
      <c r="AY46" s="48"/>
      <c r="AZ46" s="48"/>
      <c r="BA46" s="48"/>
      <c r="BB46" s="48"/>
      <c r="BC46" s="48"/>
    </row>
    <row r="47" spans="1:83" s="137" customFormat="1" ht="15.75">
      <c r="A47" s="132" t="s">
        <v>341</v>
      </c>
      <c r="B47" s="163">
        <v>469206</v>
      </c>
      <c r="C47" s="134"/>
      <c r="D47" s="135"/>
      <c r="E47" s="40">
        <v>7200</v>
      </c>
      <c r="F47" s="40">
        <v>9210</v>
      </c>
      <c r="G47" s="40">
        <v>4891</v>
      </c>
      <c r="H47" s="40">
        <v>7700</v>
      </c>
      <c r="I47" s="40">
        <v>8600</v>
      </c>
      <c r="J47" s="40">
        <v>12000</v>
      </c>
      <c r="K47" s="40">
        <v>8236</v>
      </c>
      <c r="L47" s="40">
        <v>7200</v>
      </c>
      <c r="M47" s="40">
        <v>8400</v>
      </c>
      <c r="N47" s="40">
        <v>8900</v>
      </c>
      <c r="O47" s="40">
        <v>13114</v>
      </c>
      <c r="P47" s="40">
        <v>8302</v>
      </c>
      <c r="Q47" s="40">
        <v>6500</v>
      </c>
      <c r="R47" s="40">
        <v>10500</v>
      </c>
      <c r="S47" s="40">
        <v>7500</v>
      </c>
      <c r="T47" s="40">
        <v>10500</v>
      </c>
      <c r="U47" s="40">
        <v>6009</v>
      </c>
      <c r="V47" s="40">
        <v>6854</v>
      </c>
      <c r="W47" s="40">
        <v>7335</v>
      </c>
      <c r="X47" s="40">
        <v>13126</v>
      </c>
      <c r="Y47" s="40">
        <v>8174</v>
      </c>
      <c r="Z47" s="40">
        <v>10400</v>
      </c>
      <c r="AA47" s="40">
        <v>9500</v>
      </c>
      <c r="AB47" s="40">
        <v>7200</v>
      </c>
      <c r="AC47" s="40">
        <v>10991</v>
      </c>
      <c r="AD47" s="40">
        <v>9800</v>
      </c>
      <c r="AE47" s="40">
        <v>8361</v>
      </c>
      <c r="AF47" s="40">
        <v>8750</v>
      </c>
      <c r="AG47" s="40">
        <v>9084</v>
      </c>
      <c r="AH47" s="40">
        <v>11914</v>
      </c>
      <c r="AI47" s="40">
        <v>10500</v>
      </c>
      <c r="AJ47" s="40">
        <v>6400</v>
      </c>
      <c r="AK47" s="40">
        <v>6430</v>
      </c>
      <c r="AL47" s="40">
        <v>11250</v>
      </c>
      <c r="AM47" s="136">
        <v>8000</v>
      </c>
      <c r="AN47" s="40">
        <v>5942</v>
      </c>
      <c r="AO47" s="40">
        <v>886</v>
      </c>
      <c r="AP47" s="40">
        <v>7790</v>
      </c>
      <c r="AQ47" s="40">
        <v>10877</v>
      </c>
      <c r="AR47" s="40">
        <v>7424</v>
      </c>
      <c r="AS47" s="40">
        <v>6000</v>
      </c>
      <c r="AT47" s="40">
        <v>7520</v>
      </c>
      <c r="AU47" s="40">
        <v>7633</v>
      </c>
      <c r="AV47" s="40">
        <v>9058</v>
      </c>
      <c r="AW47" s="40">
        <v>45000</v>
      </c>
      <c r="AX47" s="40">
        <v>11700</v>
      </c>
      <c r="AY47" s="40">
        <v>9500</v>
      </c>
      <c r="AZ47" s="40">
        <v>6700</v>
      </c>
      <c r="BA47" s="40">
        <v>8000</v>
      </c>
      <c r="BB47" s="40">
        <v>9500</v>
      </c>
      <c r="BC47" s="136">
        <v>6845</v>
      </c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78"/>
      <c r="BP47" s="48"/>
      <c r="BQ47" s="48"/>
      <c r="BR47" s="48"/>
      <c r="BS47" s="48"/>
      <c r="BT47" s="91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</row>
    <row r="48" spans="1:55" s="137" customFormat="1" ht="15.75">
      <c r="A48" s="132" t="s">
        <v>316</v>
      </c>
      <c r="B48" s="163">
        <v>471388</v>
      </c>
      <c r="C48" s="134"/>
      <c r="D48" s="135"/>
      <c r="E48" s="40">
        <v>7200</v>
      </c>
      <c r="F48" s="40">
        <v>9400</v>
      </c>
      <c r="G48" s="40">
        <v>11001</v>
      </c>
      <c r="H48" s="40">
        <v>8027</v>
      </c>
      <c r="I48" s="40">
        <v>8700</v>
      </c>
      <c r="J48" s="40">
        <v>12000</v>
      </c>
      <c r="K48" s="40">
        <v>8428</v>
      </c>
      <c r="L48" s="40">
        <v>7200</v>
      </c>
      <c r="M48" s="40">
        <v>8400</v>
      </c>
      <c r="N48" s="40">
        <v>8920</v>
      </c>
      <c r="O48" s="40">
        <v>8305</v>
      </c>
      <c r="P48" s="40">
        <v>8143</v>
      </c>
      <c r="Q48" s="40">
        <v>7050</v>
      </c>
      <c r="R48" s="40">
        <v>13500</v>
      </c>
      <c r="S48" s="40">
        <v>7260</v>
      </c>
      <c r="T48" s="40">
        <v>10500</v>
      </c>
      <c r="U48" s="40">
        <v>6009</v>
      </c>
      <c r="V48" s="40">
        <v>7090</v>
      </c>
      <c r="W48" s="40">
        <v>7414</v>
      </c>
      <c r="X48" s="40">
        <v>10035</v>
      </c>
      <c r="Y48" s="40">
        <v>8174</v>
      </c>
      <c r="Z48" s="40">
        <v>10400</v>
      </c>
      <c r="AA48" s="40">
        <v>9550</v>
      </c>
      <c r="AB48" s="40">
        <v>9650</v>
      </c>
      <c r="AC48" s="40">
        <v>11000</v>
      </c>
      <c r="AD48" s="40">
        <v>10100</v>
      </c>
      <c r="AE48" s="40">
        <v>8361</v>
      </c>
      <c r="AF48" s="40">
        <v>7780</v>
      </c>
      <c r="AG48" s="40">
        <v>8990</v>
      </c>
      <c r="AH48" s="40">
        <v>11914</v>
      </c>
      <c r="AI48" s="40">
        <v>9860</v>
      </c>
      <c r="AJ48" s="40">
        <v>6400</v>
      </c>
      <c r="AK48" s="40">
        <v>6200</v>
      </c>
      <c r="AL48" s="40">
        <v>11250</v>
      </c>
      <c r="AM48" s="136">
        <v>9000</v>
      </c>
      <c r="AN48" s="40">
        <v>6030</v>
      </c>
      <c r="AO48" s="40"/>
      <c r="AP48" s="40">
        <v>7826</v>
      </c>
      <c r="AQ48" s="40">
        <v>10877</v>
      </c>
      <c r="AR48" s="40">
        <v>7293</v>
      </c>
      <c r="AS48" s="40">
        <v>5230</v>
      </c>
      <c r="AT48" s="40">
        <v>6372</v>
      </c>
      <c r="AU48" s="40">
        <v>7633</v>
      </c>
      <c r="AV48" s="40">
        <v>9034</v>
      </c>
      <c r="AW48" s="40">
        <v>45000</v>
      </c>
      <c r="AX48" s="40">
        <v>11600</v>
      </c>
      <c r="AY48" s="40">
        <v>9800</v>
      </c>
      <c r="AZ48" s="40">
        <v>6300</v>
      </c>
      <c r="BA48" s="40">
        <v>8900</v>
      </c>
      <c r="BB48" s="40">
        <v>9500</v>
      </c>
      <c r="BC48" s="136">
        <v>6782</v>
      </c>
    </row>
    <row r="49" spans="1:55" s="137" customFormat="1" ht="15.75">
      <c r="A49" s="132" t="s">
        <v>198</v>
      </c>
      <c r="B49" s="133">
        <f aca="true" t="shared" si="9" ref="B49:B56">E49+F49+G49+H49+I49+J49+K49+L49+M49+N49+O49+P49+Q49+R49+S49+T49+U49+V49+W49+X49+Y49+Z49+AA49+AB49+AC49+AD49+AE49+AF49+AG49+AH49+AI49+AJ49+AK49+AL49+AM49+AN49+AO49+AP49+AQ49+AR49+AS49+AT49+AU49+AV49+AW49+AX49+AY49+AZ49+BA49+BB49+BC49</f>
        <v>482891</v>
      </c>
      <c r="C49" s="134"/>
      <c r="D49" s="135"/>
      <c r="E49" s="136">
        <v>9870</v>
      </c>
      <c r="F49" s="136">
        <v>9090</v>
      </c>
      <c r="G49" s="136">
        <v>8208</v>
      </c>
      <c r="H49" s="136">
        <v>8268</v>
      </c>
      <c r="I49" s="136">
        <v>8671</v>
      </c>
      <c r="J49" s="136">
        <v>12000</v>
      </c>
      <c r="K49" s="136">
        <v>5423</v>
      </c>
      <c r="L49" s="136">
        <v>8900</v>
      </c>
      <c r="M49" s="136">
        <v>8700</v>
      </c>
      <c r="N49" s="136">
        <v>9299</v>
      </c>
      <c r="O49" s="136">
        <v>9582</v>
      </c>
      <c r="P49" s="136">
        <v>5960</v>
      </c>
      <c r="Q49" s="136">
        <v>7080</v>
      </c>
      <c r="R49" s="136">
        <v>12000</v>
      </c>
      <c r="S49" s="136">
        <v>8386</v>
      </c>
      <c r="T49" s="136">
        <v>10500</v>
      </c>
      <c r="U49" s="136">
        <v>6840</v>
      </c>
      <c r="V49" s="136">
        <v>7067</v>
      </c>
      <c r="W49" s="136">
        <v>8066</v>
      </c>
      <c r="X49" s="136">
        <v>10088</v>
      </c>
      <c r="Y49" s="136">
        <v>8174</v>
      </c>
      <c r="Z49" s="136">
        <v>10400</v>
      </c>
      <c r="AA49" s="136">
        <v>12724</v>
      </c>
      <c r="AB49" s="136">
        <v>9650</v>
      </c>
      <c r="AC49" s="136">
        <v>12400</v>
      </c>
      <c r="AD49" s="136">
        <v>10000</v>
      </c>
      <c r="AE49" s="136">
        <v>8240</v>
      </c>
      <c r="AF49" s="136">
        <v>7483</v>
      </c>
      <c r="AG49" s="136">
        <v>9000</v>
      </c>
      <c r="AH49" s="136">
        <v>18933</v>
      </c>
      <c r="AI49" s="136">
        <v>9105</v>
      </c>
      <c r="AJ49" s="136">
        <v>6400</v>
      </c>
      <c r="AK49" s="136">
        <v>6820</v>
      </c>
      <c r="AL49" s="136">
        <v>11250</v>
      </c>
      <c r="AM49" s="136">
        <v>9600</v>
      </c>
      <c r="AN49" s="136">
        <v>7723</v>
      </c>
      <c r="AO49" s="136"/>
      <c r="AP49" s="136">
        <v>8089</v>
      </c>
      <c r="AQ49" s="136">
        <v>10877</v>
      </c>
      <c r="AR49" s="136">
        <v>6075</v>
      </c>
      <c r="AS49" s="136">
        <v>5000</v>
      </c>
      <c r="AT49" s="136">
        <v>5850</v>
      </c>
      <c r="AU49" s="136">
        <v>8097</v>
      </c>
      <c r="AV49" s="136">
        <v>9075</v>
      </c>
      <c r="AW49" s="136">
        <v>45000</v>
      </c>
      <c r="AX49" s="136">
        <v>11873</v>
      </c>
      <c r="AY49" s="136">
        <v>9700</v>
      </c>
      <c r="AZ49" s="136">
        <v>6080</v>
      </c>
      <c r="BA49" s="136">
        <v>10825</v>
      </c>
      <c r="BB49" s="136">
        <v>7450</v>
      </c>
      <c r="BC49" s="136">
        <v>7000</v>
      </c>
    </row>
    <row r="50" spans="1:55" s="137" customFormat="1" ht="15.75">
      <c r="A50" s="132" t="s">
        <v>221</v>
      </c>
      <c r="B50" s="133">
        <f t="shared" si="9"/>
        <v>605169</v>
      </c>
      <c r="C50" s="134"/>
      <c r="D50" s="135"/>
      <c r="E50" s="136">
        <v>13159</v>
      </c>
      <c r="F50" s="136">
        <v>12126</v>
      </c>
      <c r="G50" s="136">
        <v>10004</v>
      </c>
      <c r="H50" s="136">
        <v>10836</v>
      </c>
      <c r="I50" s="136">
        <v>11600</v>
      </c>
      <c r="J50" s="136">
        <v>10000</v>
      </c>
      <c r="K50" s="136">
        <v>10907</v>
      </c>
      <c r="L50" s="136">
        <v>10900</v>
      </c>
      <c r="M50" s="136">
        <v>13000</v>
      </c>
      <c r="N50" s="136">
        <v>12328</v>
      </c>
      <c r="O50" s="136">
        <v>13050</v>
      </c>
      <c r="P50" s="136">
        <v>8502</v>
      </c>
      <c r="Q50" s="136">
        <v>9200</v>
      </c>
      <c r="R50" s="136">
        <v>17000</v>
      </c>
      <c r="S50" s="136">
        <v>9336</v>
      </c>
      <c r="T50" s="136">
        <v>15000</v>
      </c>
      <c r="U50" s="136">
        <v>8996</v>
      </c>
      <c r="V50" s="136">
        <v>9518</v>
      </c>
      <c r="W50" s="136">
        <v>9714</v>
      </c>
      <c r="X50" s="136">
        <v>13037</v>
      </c>
      <c r="Y50" s="136">
        <v>10500</v>
      </c>
      <c r="Z50" s="136">
        <v>13865</v>
      </c>
      <c r="AA50" s="136">
        <v>12700</v>
      </c>
      <c r="AB50" s="136">
        <v>12238</v>
      </c>
      <c r="AC50" s="136">
        <v>15400</v>
      </c>
      <c r="AD50" s="136"/>
      <c r="AE50" s="136">
        <v>10824</v>
      </c>
      <c r="AF50" s="136">
        <v>11157</v>
      </c>
      <c r="AG50" s="136">
        <v>11900</v>
      </c>
      <c r="AH50" s="136">
        <v>14980</v>
      </c>
      <c r="AI50" s="136">
        <v>11959</v>
      </c>
      <c r="AJ50" s="136">
        <v>8800</v>
      </c>
      <c r="AK50" s="136">
        <v>8641</v>
      </c>
      <c r="AL50" s="136">
        <v>15000</v>
      </c>
      <c r="AM50" s="136">
        <v>12000</v>
      </c>
      <c r="AN50" s="136">
        <v>8200</v>
      </c>
      <c r="AO50" s="136">
        <v>888</v>
      </c>
      <c r="AP50" s="136">
        <v>11263</v>
      </c>
      <c r="AQ50" s="136">
        <v>15160</v>
      </c>
      <c r="AR50" s="136">
        <v>9649</v>
      </c>
      <c r="AS50" s="136">
        <v>6700</v>
      </c>
      <c r="AT50" s="136">
        <v>7560</v>
      </c>
      <c r="AU50" s="136">
        <v>9850</v>
      </c>
      <c r="AV50" s="136">
        <v>11746</v>
      </c>
      <c r="AW50" s="136">
        <v>60000</v>
      </c>
      <c r="AX50" s="136">
        <v>14500</v>
      </c>
      <c r="AY50" s="136">
        <v>13600</v>
      </c>
      <c r="AZ50" s="136">
        <v>7600</v>
      </c>
      <c r="BA50" s="136">
        <v>10461</v>
      </c>
      <c r="BB50" s="136">
        <v>10600</v>
      </c>
      <c r="BC50" s="136">
        <v>9215</v>
      </c>
    </row>
    <row r="51" spans="1:55" s="137" customFormat="1" ht="15.75">
      <c r="A51" s="132" t="s">
        <v>220</v>
      </c>
      <c r="B51" s="133">
        <f t="shared" si="9"/>
        <v>619639</v>
      </c>
      <c r="C51" s="134"/>
      <c r="D51" s="135"/>
      <c r="E51" s="136">
        <v>12500</v>
      </c>
      <c r="F51" s="136">
        <v>12120</v>
      </c>
      <c r="G51" s="136">
        <v>10004</v>
      </c>
      <c r="H51" s="136">
        <v>10376</v>
      </c>
      <c r="I51" s="136">
        <v>11293</v>
      </c>
      <c r="J51" s="136">
        <v>12291</v>
      </c>
      <c r="K51" s="136">
        <v>10907</v>
      </c>
      <c r="L51" s="136">
        <v>10000</v>
      </c>
      <c r="M51" s="136">
        <v>14300</v>
      </c>
      <c r="N51" s="136">
        <v>12138</v>
      </c>
      <c r="O51" s="136">
        <v>13565</v>
      </c>
      <c r="P51" s="136">
        <v>9818</v>
      </c>
      <c r="Q51" s="136">
        <v>8700</v>
      </c>
      <c r="R51" s="136">
        <v>17100</v>
      </c>
      <c r="S51" s="136">
        <v>10441</v>
      </c>
      <c r="T51" s="136">
        <v>15000</v>
      </c>
      <c r="U51" s="136">
        <v>9110</v>
      </c>
      <c r="V51" s="136">
        <v>9450</v>
      </c>
      <c r="W51" s="136">
        <v>9861</v>
      </c>
      <c r="X51" s="136">
        <v>13191</v>
      </c>
      <c r="Y51" s="136">
        <v>11300</v>
      </c>
      <c r="Z51" s="136">
        <v>13865</v>
      </c>
      <c r="AA51" s="136">
        <v>12691</v>
      </c>
      <c r="AB51" s="136">
        <v>12238</v>
      </c>
      <c r="AC51" s="136">
        <v>15400</v>
      </c>
      <c r="AD51" s="136">
        <v>624</v>
      </c>
      <c r="AE51" s="136">
        <v>10824</v>
      </c>
      <c r="AF51" s="136">
        <v>10757</v>
      </c>
      <c r="AG51" s="136">
        <v>11922</v>
      </c>
      <c r="AH51" s="136">
        <v>15390</v>
      </c>
      <c r="AI51" s="136">
        <v>13059</v>
      </c>
      <c r="AJ51" s="136">
        <v>8500</v>
      </c>
      <c r="AK51" s="136">
        <v>9615</v>
      </c>
      <c r="AL51" s="136">
        <v>15000</v>
      </c>
      <c r="AM51" s="136">
        <v>12000</v>
      </c>
      <c r="AN51" s="136">
        <v>8011</v>
      </c>
      <c r="AO51" s="136">
        <v>12279</v>
      </c>
      <c r="AP51" s="136"/>
      <c r="AQ51" s="136">
        <v>15160</v>
      </c>
      <c r="AR51" s="136">
        <v>11179</v>
      </c>
      <c r="AS51" s="136">
        <v>7300</v>
      </c>
      <c r="AT51" s="136">
        <v>7586</v>
      </c>
      <c r="AU51" s="136">
        <v>11248</v>
      </c>
      <c r="AV51" s="136">
        <v>11715</v>
      </c>
      <c r="AW51" s="136">
        <v>60000</v>
      </c>
      <c r="AX51" s="136">
        <v>15710</v>
      </c>
      <c r="AY51" s="136">
        <v>14290</v>
      </c>
      <c r="AZ51" s="136">
        <v>8750</v>
      </c>
      <c r="BA51" s="136">
        <v>10461</v>
      </c>
      <c r="BB51" s="136">
        <v>11100</v>
      </c>
      <c r="BC51" s="136">
        <v>9500</v>
      </c>
    </row>
    <row r="52" spans="1:55" s="137" customFormat="1" ht="15.75">
      <c r="A52" s="132" t="s">
        <v>219</v>
      </c>
      <c r="B52" s="133">
        <f t="shared" si="9"/>
        <v>628901</v>
      </c>
      <c r="C52" s="134"/>
      <c r="D52" s="135"/>
      <c r="E52" s="136">
        <v>12135</v>
      </c>
      <c r="F52" s="136">
        <v>12165</v>
      </c>
      <c r="G52" s="136">
        <v>9953</v>
      </c>
      <c r="H52" s="136">
        <v>10461</v>
      </c>
      <c r="I52" s="136">
        <v>11869</v>
      </c>
      <c r="J52" s="136">
        <v>12291</v>
      </c>
      <c r="K52" s="136">
        <v>10907</v>
      </c>
      <c r="L52" s="136">
        <v>11000</v>
      </c>
      <c r="M52" s="136">
        <v>14500</v>
      </c>
      <c r="N52" s="136">
        <v>12135</v>
      </c>
      <c r="O52" s="136">
        <v>13497</v>
      </c>
      <c r="P52" s="136">
        <v>10139</v>
      </c>
      <c r="Q52" s="136">
        <v>9500</v>
      </c>
      <c r="R52" s="136">
        <v>17400</v>
      </c>
      <c r="S52" s="136">
        <v>10500</v>
      </c>
      <c r="T52" s="136">
        <v>15000</v>
      </c>
      <c r="U52" s="136">
        <v>8172</v>
      </c>
      <c r="V52" s="136">
        <v>9354</v>
      </c>
      <c r="W52" s="136">
        <v>9861</v>
      </c>
      <c r="X52" s="136">
        <v>13846</v>
      </c>
      <c r="Y52" s="136">
        <v>12270</v>
      </c>
      <c r="Z52" s="136">
        <v>13865</v>
      </c>
      <c r="AA52" s="136">
        <v>12830</v>
      </c>
      <c r="AB52" s="136">
        <v>12238</v>
      </c>
      <c r="AC52" s="136">
        <v>16250</v>
      </c>
      <c r="AD52" s="136"/>
      <c r="AE52" s="136">
        <v>10530</v>
      </c>
      <c r="AF52" s="136">
        <v>12151</v>
      </c>
      <c r="AG52" s="136">
        <v>11922</v>
      </c>
      <c r="AH52" s="136">
        <v>15390</v>
      </c>
      <c r="AI52" s="136">
        <v>12429</v>
      </c>
      <c r="AJ52" s="136">
        <v>8500</v>
      </c>
      <c r="AK52" s="136">
        <v>9117</v>
      </c>
      <c r="AL52" s="136">
        <v>16000</v>
      </c>
      <c r="AM52" s="136">
        <v>12000</v>
      </c>
      <c r="AN52" s="136">
        <v>6595</v>
      </c>
      <c r="AO52" s="136">
        <v>12279</v>
      </c>
      <c r="AP52" s="136"/>
      <c r="AQ52" s="136">
        <v>15160</v>
      </c>
      <c r="AR52" s="136">
        <v>10986</v>
      </c>
      <c r="AS52" s="136">
        <v>7800</v>
      </c>
      <c r="AT52" s="136">
        <v>7650</v>
      </c>
      <c r="AU52" s="136">
        <v>12898</v>
      </c>
      <c r="AV52" s="136">
        <v>11705</v>
      </c>
      <c r="AW52" s="136">
        <v>60000</v>
      </c>
      <c r="AX52" s="136">
        <v>15710</v>
      </c>
      <c r="AY52" s="136">
        <v>14290</v>
      </c>
      <c r="AZ52" s="136">
        <v>11000</v>
      </c>
      <c r="BA52" s="136">
        <v>12400</v>
      </c>
      <c r="BB52" s="136">
        <v>10500</v>
      </c>
      <c r="BC52" s="136">
        <v>9751</v>
      </c>
    </row>
    <row r="53" spans="1:55" s="137" customFormat="1" ht="15.75">
      <c r="A53" s="132" t="s">
        <v>218</v>
      </c>
      <c r="B53" s="133">
        <f t="shared" si="9"/>
        <v>623106</v>
      </c>
      <c r="C53" s="134"/>
      <c r="D53" s="135"/>
      <c r="E53" s="136">
        <v>12135</v>
      </c>
      <c r="F53" s="136">
        <v>12030</v>
      </c>
      <c r="G53" s="136">
        <v>9953</v>
      </c>
      <c r="H53" s="136">
        <v>10557</v>
      </c>
      <c r="I53" s="136">
        <v>11516</v>
      </c>
      <c r="J53" s="136">
        <v>12291</v>
      </c>
      <c r="K53" s="136"/>
      <c r="L53" s="136">
        <v>10950</v>
      </c>
      <c r="M53" s="136">
        <v>14500</v>
      </c>
      <c r="N53" s="136">
        <v>12230</v>
      </c>
      <c r="O53" s="136">
        <v>13437</v>
      </c>
      <c r="P53" s="136">
        <v>10334</v>
      </c>
      <c r="Q53" s="136">
        <v>8500</v>
      </c>
      <c r="R53" s="136">
        <v>17400</v>
      </c>
      <c r="S53" s="136">
        <v>10500</v>
      </c>
      <c r="T53" s="136">
        <v>15000</v>
      </c>
      <c r="U53" s="136">
        <v>8652</v>
      </c>
      <c r="V53" s="136">
        <v>9354</v>
      </c>
      <c r="W53" s="136">
        <v>10419</v>
      </c>
      <c r="X53" s="136">
        <v>13894</v>
      </c>
      <c r="Y53" s="136">
        <v>12750</v>
      </c>
      <c r="Z53" s="136">
        <v>13865</v>
      </c>
      <c r="AA53" s="136">
        <v>12790</v>
      </c>
      <c r="AB53" s="136">
        <v>12680</v>
      </c>
      <c r="AC53" s="136">
        <v>15500</v>
      </c>
      <c r="AD53" s="136"/>
      <c r="AE53" s="136">
        <v>10530</v>
      </c>
      <c r="AF53" s="136">
        <v>12252</v>
      </c>
      <c r="AG53" s="136">
        <v>11922</v>
      </c>
      <c r="AH53" s="136">
        <v>15390</v>
      </c>
      <c r="AI53" s="136">
        <v>12789</v>
      </c>
      <c r="AJ53" s="136">
        <v>8540</v>
      </c>
      <c r="AK53" s="136">
        <v>9285</v>
      </c>
      <c r="AL53" s="136">
        <v>16000</v>
      </c>
      <c r="AM53" s="136">
        <v>12500</v>
      </c>
      <c r="AN53" s="136">
        <v>7237</v>
      </c>
      <c r="AO53" s="136">
        <v>12233</v>
      </c>
      <c r="AP53" s="136">
        <v>11346</v>
      </c>
      <c r="AQ53" s="136">
        <v>15160</v>
      </c>
      <c r="AR53" s="136">
        <v>11329</v>
      </c>
      <c r="AS53" s="136">
        <v>7969</v>
      </c>
      <c r="AT53" s="136">
        <v>7557</v>
      </c>
      <c r="AU53" s="136">
        <v>12388</v>
      </c>
      <c r="AV53" s="136">
        <v>12161</v>
      </c>
      <c r="AW53" s="136">
        <v>60000</v>
      </c>
      <c r="AX53" s="136">
        <v>16640</v>
      </c>
      <c r="AY53" s="136">
        <v>14390</v>
      </c>
      <c r="AZ53" s="136">
        <v>12100</v>
      </c>
      <c r="BA53" s="136">
        <v>12400</v>
      </c>
      <c r="BB53" s="136"/>
      <c r="BC53" s="136">
        <v>9751</v>
      </c>
    </row>
    <row r="54" spans="1:55" s="137" customFormat="1" ht="15.75">
      <c r="A54" s="132" t="s">
        <v>217</v>
      </c>
      <c r="B54" s="133">
        <f t="shared" si="9"/>
        <v>664016</v>
      </c>
      <c r="C54" s="134"/>
      <c r="D54" s="135"/>
      <c r="E54" s="136">
        <v>11885</v>
      </c>
      <c r="F54" s="136">
        <v>12000</v>
      </c>
      <c r="G54" s="136">
        <v>10331</v>
      </c>
      <c r="H54" s="136">
        <v>10262</v>
      </c>
      <c r="I54" s="136">
        <v>11516</v>
      </c>
      <c r="J54" s="136">
        <v>12291</v>
      </c>
      <c r="K54" s="136">
        <v>11003</v>
      </c>
      <c r="L54" s="136">
        <v>10100</v>
      </c>
      <c r="M54" s="136">
        <v>15159</v>
      </c>
      <c r="N54" s="136">
        <v>12439</v>
      </c>
      <c r="O54" s="136">
        <v>13322</v>
      </c>
      <c r="P54" s="136">
        <v>10511</v>
      </c>
      <c r="Q54" s="136">
        <v>8400</v>
      </c>
      <c r="R54" s="136">
        <v>17200</v>
      </c>
      <c r="S54" s="136">
        <v>10755</v>
      </c>
      <c r="T54" s="136">
        <v>15000</v>
      </c>
      <c r="U54" s="136">
        <v>8658</v>
      </c>
      <c r="V54" s="136">
        <v>9385</v>
      </c>
      <c r="W54" s="136">
        <v>10155</v>
      </c>
      <c r="X54" s="136">
        <v>13894</v>
      </c>
      <c r="Y54" s="136">
        <v>12740</v>
      </c>
      <c r="Z54" s="136">
        <v>13865</v>
      </c>
      <c r="AA54" s="136">
        <v>12790</v>
      </c>
      <c r="AB54" s="136">
        <v>12680</v>
      </c>
      <c r="AC54" s="136">
        <v>16029</v>
      </c>
      <c r="AD54" s="136">
        <v>14000</v>
      </c>
      <c r="AE54" s="136">
        <v>10838</v>
      </c>
      <c r="AF54" s="136">
        <v>12250</v>
      </c>
      <c r="AG54" s="136">
        <v>11922</v>
      </c>
      <c r="AH54" s="136">
        <v>15390</v>
      </c>
      <c r="AI54" s="136">
        <v>13989</v>
      </c>
      <c r="AJ54" s="136">
        <v>8750</v>
      </c>
      <c r="AK54" s="136">
        <v>9285</v>
      </c>
      <c r="AL54" s="136">
        <v>16000</v>
      </c>
      <c r="AM54" s="136">
        <v>12500</v>
      </c>
      <c r="AN54" s="136">
        <v>7609</v>
      </c>
      <c r="AO54" s="136">
        <v>12233</v>
      </c>
      <c r="AP54" s="136">
        <v>12023</v>
      </c>
      <c r="AQ54" s="136">
        <v>15160</v>
      </c>
      <c r="AR54" s="136">
        <v>11527</v>
      </c>
      <c r="AS54" s="136">
        <v>8285</v>
      </c>
      <c r="AT54" s="136">
        <v>9000</v>
      </c>
      <c r="AU54" s="136">
        <v>12012</v>
      </c>
      <c r="AV54" s="136">
        <v>11820</v>
      </c>
      <c r="AW54" s="136">
        <v>60000</v>
      </c>
      <c r="AX54" s="136">
        <v>15400</v>
      </c>
      <c r="AY54" s="136">
        <v>14653</v>
      </c>
      <c r="AZ54" s="136">
        <v>12000</v>
      </c>
      <c r="BA54" s="136">
        <v>12400</v>
      </c>
      <c r="BB54" s="136">
        <v>12700</v>
      </c>
      <c r="BC54" s="136">
        <v>9900</v>
      </c>
    </row>
    <row r="55" spans="1:55" s="137" customFormat="1" ht="15.75">
      <c r="A55" s="132" t="s">
        <v>216</v>
      </c>
      <c r="B55" s="133">
        <f t="shared" si="9"/>
        <v>624920</v>
      </c>
      <c r="C55" s="134"/>
      <c r="D55" s="135"/>
      <c r="E55" s="136">
        <v>11836</v>
      </c>
      <c r="F55" s="136">
        <v>11600</v>
      </c>
      <c r="G55" s="136">
        <v>10611</v>
      </c>
      <c r="H55" s="136">
        <v>10551</v>
      </c>
      <c r="I55" s="136">
        <v>12270</v>
      </c>
      <c r="J55" s="136">
        <v>11500</v>
      </c>
      <c r="K55" s="136">
        <v>11630</v>
      </c>
      <c r="L55" s="149">
        <v>10100</v>
      </c>
      <c r="M55" s="136">
        <v>15200</v>
      </c>
      <c r="N55" s="136">
        <v>13000</v>
      </c>
      <c r="O55" s="136">
        <v>13053</v>
      </c>
      <c r="P55" s="136">
        <v>11386</v>
      </c>
      <c r="Q55" s="136">
        <v>8500</v>
      </c>
      <c r="R55" s="136"/>
      <c r="S55" s="136">
        <v>10947</v>
      </c>
      <c r="T55" s="136">
        <v>15000</v>
      </c>
      <c r="U55" s="136">
        <v>8607</v>
      </c>
      <c r="V55" s="136">
        <v>9228</v>
      </c>
      <c r="W55" s="136">
        <v>10035</v>
      </c>
      <c r="X55" s="136">
        <v>13534</v>
      </c>
      <c r="Y55" s="136">
        <v>12740</v>
      </c>
      <c r="Z55" s="136">
        <v>13865</v>
      </c>
      <c r="AA55" s="136">
        <v>12770</v>
      </c>
      <c r="AB55" s="136">
        <v>11480</v>
      </c>
      <c r="AC55" s="136">
        <v>15970</v>
      </c>
      <c r="AD55" s="136">
        <v>14000</v>
      </c>
      <c r="AE55" s="136">
        <v>10840</v>
      </c>
      <c r="AF55" s="136">
        <v>11682</v>
      </c>
      <c r="AG55" s="136">
        <v>12315</v>
      </c>
      <c r="AH55" s="136">
        <v>15394</v>
      </c>
      <c r="AI55" s="136">
        <v>13989</v>
      </c>
      <c r="AJ55" s="136">
        <v>8650</v>
      </c>
      <c r="AK55" s="136">
        <v>9349</v>
      </c>
      <c r="AL55" s="136">
        <v>15500</v>
      </c>
      <c r="AM55" s="136">
        <v>12500</v>
      </c>
      <c r="AN55" s="136">
        <v>8673</v>
      </c>
      <c r="AO55" s="136">
        <v>12595</v>
      </c>
      <c r="AP55" s="136">
        <v>11352</v>
      </c>
      <c r="AQ55" s="136">
        <v>15160</v>
      </c>
      <c r="AR55" s="136">
        <v>11286</v>
      </c>
      <c r="AS55" s="136">
        <v>6799</v>
      </c>
      <c r="AT55" s="136">
        <v>9250</v>
      </c>
      <c r="AU55" s="136">
        <v>13036</v>
      </c>
      <c r="AV55" s="136"/>
      <c r="AW55" s="136">
        <v>60000</v>
      </c>
      <c r="AX55" s="136">
        <v>15800</v>
      </c>
      <c r="AY55" s="136">
        <v>16217</v>
      </c>
      <c r="AZ55" s="136"/>
      <c r="BA55" s="136">
        <v>12400</v>
      </c>
      <c r="BB55" s="136">
        <v>12700</v>
      </c>
      <c r="BC55" s="136">
        <v>10020</v>
      </c>
    </row>
    <row r="56" spans="1:55" s="137" customFormat="1" ht="15.75">
      <c r="A56" s="132" t="s">
        <v>215</v>
      </c>
      <c r="B56" s="133">
        <f t="shared" si="9"/>
        <v>563772</v>
      </c>
      <c r="C56" s="134"/>
      <c r="D56" s="135"/>
      <c r="E56" s="136">
        <v>9715</v>
      </c>
      <c r="F56" s="136">
        <v>9410</v>
      </c>
      <c r="G56" s="136">
        <v>8318</v>
      </c>
      <c r="H56" s="136">
        <v>8700</v>
      </c>
      <c r="I56" s="136">
        <v>10348</v>
      </c>
      <c r="J56" s="136">
        <v>9700</v>
      </c>
      <c r="K56" s="136">
        <v>9922</v>
      </c>
      <c r="L56" s="136">
        <v>9950</v>
      </c>
      <c r="M56" s="136">
        <v>11280</v>
      </c>
      <c r="N56" s="136">
        <v>10926</v>
      </c>
      <c r="O56" s="136">
        <v>10965</v>
      </c>
      <c r="P56" s="136">
        <v>8137</v>
      </c>
      <c r="Q56" s="136">
        <v>7700</v>
      </c>
      <c r="R56" s="136">
        <v>13800</v>
      </c>
      <c r="S56" s="136">
        <v>9626</v>
      </c>
      <c r="T56" s="136">
        <v>12400</v>
      </c>
      <c r="U56" s="136">
        <v>7600</v>
      </c>
      <c r="V56" s="136">
        <v>7798</v>
      </c>
      <c r="W56" s="136">
        <v>8602</v>
      </c>
      <c r="X56" s="136">
        <v>11566</v>
      </c>
      <c r="Y56" s="136">
        <v>9429</v>
      </c>
      <c r="Z56" s="136">
        <v>11205</v>
      </c>
      <c r="AA56" s="136">
        <v>10100</v>
      </c>
      <c r="AB56" s="136">
        <v>11480</v>
      </c>
      <c r="AC56" s="136">
        <v>13620</v>
      </c>
      <c r="AD56" s="136">
        <v>10200</v>
      </c>
      <c r="AE56" s="136">
        <v>9253</v>
      </c>
      <c r="AF56" s="136">
        <v>9938</v>
      </c>
      <c r="AG56" s="136">
        <v>10409</v>
      </c>
      <c r="AH56" s="136">
        <v>15551</v>
      </c>
      <c r="AI56" s="136">
        <v>11879</v>
      </c>
      <c r="AJ56" s="136">
        <v>7150</v>
      </c>
      <c r="AK56" s="136">
        <v>7934</v>
      </c>
      <c r="AL56" s="136">
        <v>13550</v>
      </c>
      <c r="AM56" s="136">
        <v>10200</v>
      </c>
      <c r="AN56" s="136">
        <v>8196</v>
      </c>
      <c r="AO56" s="136">
        <v>10998</v>
      </c>
      <c r="AP56" s="136">
        <v>9480</v>
      </c>
      <c r="AQ56" s="136">
        <v>12929</v>
      </c>
      <c r="AR56" s="136">
        <v>11633</v>
      </c>
      <c r="AS56" s="136">
        <v>6636</v>
      </c>
      <c r="AT56" s="136">
        <v>7675</v>
      </c>
      <c r="AU56" s="136">
        <v>11200</v>
      </c>
      <c r="AV56" s="136">
        <v>10764</v>
      </c>
      <c r="AW56" s="136">
        <v>55000</v>
      </c>
      <c r="AX56" s="136">
        <v>12728</v>
      </c>
      <c r="AY56" s="136">
        <v>10607</v>
      </c>
      <c r="AZ56" s="136">
        <v>8846</v>
      </c>
      <c r="BA56" s="136">
        <v>11000</v>
      </c>
      <c r="BB56" s="136">
        <v>9750</v>
      </c>
      <c r="BC56" s="136">
        <v>7969</v>
      </c>
    </row>
    <row r="57" spans="1:55" s="137" customFormat="1" ht="15">
      <c r="A57" s="132"/>
      <c r="B57" s="133"/>
      <c r="C57" s="134"/>
      <c r="D57" s="135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</row>
    <row r="58" spans="1:68" s="176" customFormat="1" ht="15.75">
      <c r="A58" s="162" t="s">
        <v>294</v>
      </c>
      <c r="B58" s="163">
        <f>B63+B64+B65+B66+B67+B68+B69+B70+B62+B61+B60+B59</f>
        <v>1204593</v>
      </c>
      <c r="C58" s="173"/>
      <c r="D58" s="174"/>
      <c r="E58" s="164">
        <f>E63+E64+E65+E66+E67+E68+E69+E70+E62+E61+E60</f>
        <v>15528</v>
      </c>
      <c r="F58" s="164">
        <f aca="true" t="shared" si="10" ref="F58:BC58">F63+F64+F65+F66+F67+F68+F69+F70+F62+F61+F60</f>
        <v>12760</v>
      </c>
      <c r="G58" s="164">
        <f t="shared" si="10"/>
        <v>829</v>
      </c>
      <c r="H58" s="164">
        <f t="shared" si="10"/>
        <v>1021</v>
      </c>
      <c r="I58" s="164">
        <f t="shared" si="10"/>
        <v>8226</v>
      </c>
      <c r="J58" s="164">
        <f t="shared" si="10"/>
        <v>10431</v>
      </c>
      <c r="K58" s="164">
        <f t="shared" si="10"/>
        <v>17471</v>
      </c>
      <c r="L58" s="164">
        <f t="shared" si="10"/>
        <v>24600</v>
      </c>
      <c r="M58" s="164">
        <f t="shared" si="10"/>
        <v>23051</v>
      </c>
      <c r="N58" s="164">
        <f t="shared" si="10"/>
        <v>314</v>
      </c>
      <c r="O58" s="164">
        <f t="shared" si="10"/>
        <v>9773</v>
      </c>
      <c r="P58" s="164">
        <f t="shared" si="10"/>
        <v>9856</v>
      </c>
      <c r="Q58" s="164">
        <f t="shared" si="10"/>
        <v>2500</v>
      </c>
      <c r="R58" s="164">
        <f t="shared" si="10"/>
        <v>10575</v>
      </c>
      <c r="S58" s="164">
        <f t="shared" si="10"/>
        <v>18950</v>
      </c>
      <c r="T58" s="164">
        <f t="shared" si="10"/>
        <v>8250</v>
      </c>
      <c r="U58" s="164">
        <f t="shared" si="10"/>
        <v>2794</v>
      </c>
      <c r="V58" s="164">
        <f t="shared" si="10"/>
        <v>0</v>
      </c>
      <c r="W58" s="164">
        <f t="shared" si="10"/>
        <v>18048</v>
      </c>
      <c r="X58" s="164">
        <f t="shared" si="10"/>
        <v>13475</v>
      </c>
      <c r="Y58" s="164">
        <f t="shared" si="10"/>
        <v>14245</v>
      </c>
      <c r="Z58" s="164">
        <f t="shared" si="10"/>
        <v>17172</v>
      </c>
      <c r="AA58" s="164">
        <f t="shared" si="10"/>
        <v>18205</v>
      </c>
      <c r="AB58" s="164">
        <f t="shared" si="10"/>
        <v>13287</v>
      </c>
      <c r="AC58" s="164">
        <f t="shared" si="10"/>
        <v>31949</v>
      </c>
      <c r="AD58" s="164">
        <f t="shared" si="10"/>
        <v>16550</v>
      </c>
      <c r="AE58" s="164">
        <f t="shared" si="10"/>
        <v>7566</v>
      </c>
      <c r="AF58" s="164">
        <f t="shared" si="10"/>
        <v>39386</v>
      </c>
      <c r="AG58" s="164">
        <f t="shared" si="10"/>
        <v>5589</v>
      </c>
      <c r="AH58" s="164">
        <f t="shared" si="10"/>
        <v>39407</v>
      </c>
      <c r="AI58" s="164">
        <f t="shared" si="10"/>
        <v>15117</v>
      </c>
      <c r="AJ58" s="164">
        <f t="shared" si="10"/>
        <v>22360</v>
      </c>
      <c r="AK58" s="164">
        <f t="shared" si="10"/>
        <v>0</v>
      </c>
      <c r="AL58" s="164">
        <f t="shared" si="10"/>
        <v>32800</v>
      </c>
      <c r="AM58" s="164">
        <f t="shared" si="10"/>
        <v>5139</v>
      </c>
      <c r="AN58" s="164">
        <f t="shared" si="10"/>
        <v>1393</v>
      </c>
      <c r="AO58" s="164">
        <f t="shared" si="10"/>
        <v>10792</v>
      </c>
      <c r="AP58" s="164">
        <f t="shared" si="10"/>
        <v>25667</v>
      </c>
      <c r="AQ58" s="164">
        <f t="shared" si="10"/>
        <v>11484</v>
      </c>
      <c r="AR58" s="164">
        <f t="shared" si="10"/>
        <v>6856</v>
      </c>
      <c r="AS58" s="164">
        <f t="shared" si="10"/>
        <v>3000</v>
      </c>
      <c r="AT58" s="164">
        <f t="shared" si="10"/>
        <v>0</v>
      </c>
      <c r="AU58" s="164">
        <f t="shared" si="10"/>
        <v>19975</v>
      </c>
      <c r="AV58" s="164">
        <f t="shared" si="10"/>
        <v>11680</v>
      </c>
      <c r="AW58" s="164">
        <f t="shared" si="10"/>
        <v>353287</v>
      </c>
      <c r="AX58" s="164">
        <f t="shared" si="10"/>
        <v>19496</v>
      </c>
      <c r="AY58" s="164">
        <f t="shared" si="10"/>
        <v>32166</v>
      </c>
      <c r="AZ58" s="164">
        <f t="shared" si="10"/>
        <v>21489</v>
      </c>
      <c r="BA58" s="164">
        <f t="shared" si="10"/>
        <v>35100</v>
      </c>
      <c r="BB58" s="164">
        <f t="shared" si="10"/>
        <v>8100</v>
      </c>
      <c r="BC58" s="164">
        <f t="shared" si="10"/>
        <v>8796</v>
      </c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5"/>
    </row>
    <row r="59" spans="1:68" s="176" customFormat="1" ht="15.75">
      <c r="A59" s="132" t="s">
        <v>380</v>
      </c>
      <c r="B59" s="163">
        <v>148088</v>
      </c>
      <c r="C59" s="173"/>
      <c r="D59" s="174"/>
      <c r="E59" s="48">
        <v>1000</v>
      </c>
      <c r="F59" s="48">
        <v>1000</v>
      </c>
      <c r="G59" s="48">
        <v>1970</v>
      </c>
      <c r="H59" s="48">
        <v>1242</v>
      </c>
      <c r="I59" s="48">
        <v>5223</v>
      </c>
      <c r="J59" s="48">
        <v>2100</v>
      </c>
      <c r="K59" s="48">
        <v>1456</v>
      </c>
      <c r="L59" s="48">
        <v>4000</v>
      </c>
      <c r="M59" s="48"/>
      <c r="N59" s="48"/>
      <c r="O59" s="48">
        <v>845</v>
      </c>
      <c r="P59" s="48">
        <v>772</v>
      </c>
      <c r="Q59" s="48"/>
      <c r="R59" s="48">
        <v>9170</v>
      </c>
      <c r="S59" s="48">
        <v>3301</v>
      </c>
      <c r="T59" s="48">
        <v>550</v>
      </c>
      <c r="U59" s="48">
        <v>2281</v>
      </c>
      <c r="V59" s="48">
        <v>1720</v>
      </c>
      <c r="W59" s="48">
        <v>7855</v>
      </c>
      <c r="X59" s="48">
        <v>1128</v>
      </c>
      <c r="Y59" s="48">
        <v>17186</v>
      </c>
      <c r="Z59" s="48">
        <v>1496</v>
      </c>
      <c r="AA59" s="48">
        <v>1250</v>
      </c>
      <c r="AB59" s="48">
        <v>934</v>
      </c>
      <c r="AC59" s="48">
        <v>4355</v>
      </c>
      <c r="AD59" s="48">
        <v>5100</v>
      </c>
      <c r="AE59" s="48"/>
      <c r="AF59" s="48"/>
      <c r="AG59" s="48">
        <v>5278</v>
      </c>
      <c r="AH59" s="48">
        <v>655</v>
      </c>
      <c r="AI59" s="48">
        <v>5690</v>
      </c>
      <c r="AJ59" s="48">
        <v>4600</v>
      </c>
      <c r="AK59" s="48">
        <v>5000</v>
      </c>
      <c r="AL59" s="48">
        <v>5000</v>
      </c>
      <c r="AM59" s="78">
        <v>600</v>
      </c>
      <c r="AN59" s="48">
        <v>2600</v>
      </c>
      <c r="AO59" s="48">
        <v>873</v>
      </c>
      <c r="AP59" s="48">
        <v>7395</v>
      </c>
      <c r="AQ59" s="48">
        <v>8806</v>
      </c>
      <c r="AR59" s="91">
        <v>657</v>
      </c>
      <c r="AS59" s="48">
        <v>2000</v>
      </c>
      <c r="AT59" s="48"/>
      <c r="AU59" s="48"/>
      <c r="AV59" s="48"/>
      <c r="AW59" s="48">
        <v>23000</v>
      </c>
      <c r="AX59" s="48"/>
      <c r="AY59" s="48"/>
      <c r="AZ59" s="48"/>
      <c r="BA59" s="48"/>
      <c r="BB59" s="48"/>
      <c r="BC59" s="48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5"/>
      <c r="BO59" s="175"/>
      <c r="BP59" s="175"/>
    </row>
    <row r="60" spans="1:68" s="176" customFormat="1" ht="15.75">
      <c r="A60" s="132" t="s">
        <v>367</v>
      </c>
      <c r="B60" s="163">
        <v>94565</v>
      </c>
      <c r="C60" s="173"/>
      <c r="D60" s="174"/>
      <c r="E60" s="48">
        <v>1000</v>
      </c>
      <c r="F60" s="48">
        <v>1060</v>
      </c>
      <c r="G60" s="48"/>
      <c r="H60" s="48">
        <v>1021</v>
      </c>
      <c r="I60" s="48">
        <v>200</v>
      </c>
      <c r="J60" s="48">
        <v>2901</v>
      </c>
      <c r="K60" s="48">
        <v>4000</v>
      </c>
      <c r="L60" s="48">
        <v>4500</v>
      </c>
      <c r="M60" s="48">
        <v>7200</v>
      </c>
      <c r="N60" s="48"/>
      <c r="O60" s="48">
        <v>707</v>
      </c>
      <c r="P60" s="48">
        <v>865</v>
      </c>
      <c r="Q60" s="48"/>
      <c r="R60" s="48">
        <v>1600</v>
      </c>
      <c r="S60" s="48">
        <v>3500</v>
      </c>
      <c r="T60" s="48">
        <v>550</v>
      </c>
      <c r="U60" s="48">
        <v>1900</v>
      </c>
      <c r="V60" s="48"/>
      <c r="W60" s="48"/>
      <c r="X60" s="48">
        <v>1388</v>
      </c>
      <c r="Y60" s="48">
        <v>822</v>
      </c>
      <c r="Z60" s="48">
        <v>1353</v>
      </c>
      <c r="AA60" s="48"/>
      <c r="AB60" s="48">
        <v>1160</v>
      </c>
      <c r="AC60" s="48">
        <v>3400</v>
      </c>
      <c r="AD60" s="48">
        <v>5200</v>
      </c>
      <c r="AE60" s="48">
        <v>358</v>
      </c>
      <c r="AF60" s="48">
        <v>1310</v>
      </c>
      <c r="AG60" s="48">
        <v>492</v>
      </c>
      <c r="AH60" s="48">
        <v>2644</v>
      </c>
      <c r="AI60" s="48">
        <v>1050</v>
      </c>
      <c r="AJ60" s="48">
        <v>900</v>
      </c>
      <c r="AK60" s="48"/>
      <c r="AL60" s="48">
        <v>500</v>
      </c>
      <c r="AM60" s="78">
        <v>600</v>
      </c>
      <c r="AN60" s="48">
        <v>632</v>
      </c>
      <c r="AO60" s="48">
        <v>1325</v>
      </c>
      <c r="AP60" s="48">
        <v>3796</v>
      </c>
      <c r="AQ60" s="48">
        <v>1125</v>
      </c>
      <c r="AR60" s="91">
        <v>706</v>
      </c>
      <c r="AS60" s="48">
        <v>3000</v>
      </c>
      <c r="AT60" s="48"/>
      <c r="AU60" s="48">
        <v>1800</v>
      </c>
      <c r="AV60" s="48"/>
      <c r="AW60" s="48">
        <v>30000</v>
      </c>
      <c r="AX60" s="48"/>
      <c r="AY60" s="48"/>
      <c r="AZ60" s="48"/>
      <c r="BA60" s="48"/>
      <c r="BB60" s="48"/>
      <c r="BC60" s="48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5"/>
    </row>
    <row r="61" spans="1:83" s="176" customFormat="1" ht="15.75">
      <c r="A61" s="132" t="s">
        <v>342</v>
      </c>
      <c r="B61" s="163">
        <v>103609</v>
      </c>
      <c r="C61" s="173"/>
      <c r="D61" s="174"/>
      <c r="E61" s="40">
        <v>1000</v>
      </c>
      <c r="F61" s="40">
        <v>1000</v>
      </c>
      <c r="G61" s="40"/>
      <c r="H61" s="40"/>
      <c r="I61" s="40">
        <v>100</v>
      </c>
      <c r="J61" s="40">
        <v>2867</v>
      </c>
      <c r="K61" s="40">
        <v>4000</v>
      </c>
      <c r="L61" s="40">
        <v>5000</v>
      </c>
      <c r="M61" s="40">
        <v>8100</v>
      </c>
      <c r="N61" s="40"/>
      <c r="O61" s="40">
        <v>1023</v>
      </c>
      <c r="P61" s="40">
        <v>1234</v>
      </c>
      <c r="Q61" s="40"/>
      <c r="R61" s="40">
        <v>1050</v>
      </c>
      <c r="S61" s="40">
        <v>8100</v>
      </c>
      <c r="T61" s="40">
        <v>550</v>
      </c>
      <c r="U61" s="40"/>
      <c r="V61" s="40"/>
      <c r="W61" s="40">
        <v>1130</v>
      </c>
      <c r="X61" s="40">
        <v>1394</v>
      </c>
      <c r="Y61" s="40">
        <v>822</v>
      </c>
      <c r="Z61" s="40">
        <v>1353</v>
      </c>
      <c r="AA61" s="40"/>
      <c r="AB61" s="40">
        <v>1160</v>
      </c>
      <c r="AC61" s="40">
        <v>4889</v>
      </c>
      <c r="AD61" s="40">
        <v>3100</v>
      </c>
      <c r="AE61" s="40">
        <v>358</v>
      </c>
      <c r="AF61" s="40">
        <v>1530</v>
      </c>
      <c r="AG61" s="40">
        <v>512</v>
      </c>
      <c r="AH61" s="40">
        <v>1804</v>
      </c>
      <c r="AI61" s="40">
        <v>1050</v>
      </c>
      <c r="AJ61" s="40">
        <v>850</v>
      </c>
      <c r="AK61" s="40"/>
      <c r="AL61" s="40">
        <v>500</v>
      </c>
      <c r="AM61" s="136">
        <v>600</v>
      </c>
      <c r="AN61" s="40">
        <v>328</v>
      </c>
      <c r="AO61" s="40"/>
      <c r="AP61" s="40">
        <v>3485</v>
      </c>
      <c r="AQ61" s="40">
        <v>907</v>
      </c>
      <c r="AR61" s="40">
        <v>690</v>
      </c>
      <c r="AS61" s="40"/>
      <c r="AT61" s="40"/>
      <c r="AU61" s="40">
        <v>1974</v>
      </c>
      <c r="AV61" s="40">
        <v>1021</v>
      </c>
      <c r="AW61" s="40">
        <v>35000</v>
      </c>
      <c r="AX61" s="40">
        <v>1875</v>
      </c>
      <c r="AY61" s="40"/>
      <c r="AZ61" s="40">
        <v>820</v>
      </c>
      <c r="BA61" s="40">
        <v>1500</v>
      </c>
      <c r="BB61" s="40"/>
      <c r="BC61" s="136">
        <v>933</v>
      </c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78"/>
      <c r="BP61" s="48"/>
      <c r="BQ61" s="48"/>
      <c r="BR61" s="48"/>
      <c r="BS61" s="48"/>
      <c r="BT61" s="91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</row>
    <row r="62" spans="1:68" s="176" customFormat="1" ht="15.75">
      <c r="A62" s="132" t="s">
        <v>317</v>
      </c>
      <c r="B62" s="163">
        <v>102729</v>
      </c>
      <c r="C62" s="173"/>
      <c r="D62" s="174"/>
      <c r="E62" s="40">
        <v>900</v>
      </c>
      <c r="F62" s="40">
        <v>1100</v>
      </c>
      <c r="G62" s="40"/>
      <c r="H62" s="40"/>
      <c r="I62" s="40">
        <v>400</v>
      </c>
      <c r="J62" s="40">
        <v>510</v>
      </c>
      <c r="K62" s="40">
        <v>2870</v>
      </c>
      <c r="L62" s="40">
        <v>5300</v>
      </c>
      <c r="M62" s="40">
        <v>3900</v>
      </c>
      <c r="N62" s="40"/>
      <c r="O62" s="40">
        <v>778</v>
      </c>
      <c r="P62" s="40">
        <v>243</v>
      </c>
      <c r="Q62" s="40"/>
      <c r="R62" s="40">
        <v>975</v>
      </c>
      <c r="S62" s="40">
        <v>650</v>
      </c>
      <c r="T62" s="40">
        <v>550</v>
      </c>
      <c r="U62" s="40">
        <v>894</v>
      </c>
      <c r="V62" s="40"/>
      <c r="W62" s="40">
        <v>1685</v>
      </c>
      <c r="X62" s="40">
        <v>1091</v>
      </c>
      <c r="Y62" s="40">
        <v>822</v>
      </c>
      <c r="Z62" s="40">
        <v>1353</v>
      </c>
      <c r="AA62" s="40">
        <v>1070</v>
      </c>
      <c r="AB62" s="40">
        <v>1250</v>
      </c>
      <c r="AC62" s="40">
        <v>1680</v>
      </c>
      <c r="AD62" s="40">
        <v>850</v>
      </c>
      <c r="AE62" s="40">
        <v>2192</v>
      </c>
      <c r="AF62" s="40">
        <v>7300</v>
      </c>
      <c r="AG62" s="40">
        <v>450</v>
      </c>
      <c r="AH62" s="40">
        <v>3261</v>
      </c>
      <c r="AI62" s="40">
        <v>1050</v>
      </c>
      <c r="AJ62" s="40">
        <v>4480</v>
      </c>
      <c r="AK62" s="40"/>
      <c r="AL62" s="40">
        <v>6000</v>
      </c>
      <c r="AM62" s="136">
        <v>645</v>
      </c>
      <c r="AN62" s="40">
        <v>206</v>
      </c>
      <c r="AO62" s="40">
        <v>1025</v>
      </c>
      <c r="AP62" s="40">
        <v>3119</v>
      </c>
      <c r="AQ62" s="40">
        <v>907</v>
      </c>
      <c r="AR62" s="40">
        <v>591</v>
      </c>
      <c r="AS62" s="40"/>
      <c r="AT62" s="40"/>
      <c r="AU62" s="40">
        <v>1973</v>
      </c>
      <c r="AV62" s="40">
        <v>852</v>
      </c>
      <c r="AW62" s="40">
        <v>25000</v>
      </c>
      <c r="AX62" s="40">
        <v>1700</v>
      </c>
      <c r="AY62" s="40">
        <v>5360</v>
      </c>
      <c r="AZ62" s="40">
        <v>3514</v>
      </c>
      <c r="BA62" s="40">
        <v>2000</v>
      </c>
      <c r="BB62" s="40">
        <v>1300</v>
      </c>
      <c r="BC62" s="136">
        <v>933</v>
      </c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</row>
    <row r="63" spans="1:55" s="137" customFormat="1" ht="15.75">
      <c r="A63" s="132" t="s">
        <v>199</v>
      </c>
      <c r="B63" s="133">
        <f aca="true" t="shared" si="11" ref="B63:B70">E63+F63+G63+H63+I63+J63+K63+L63+M63+N63+O63+P63+Q63+R63+S63+T63+U63+V63+W63+X63+Y63+Z63+AA63+AB63+AC63+AD63+AE63+AF63+AG63+AH63+AI63+AJ63+AK63+AL63+AM63+AN63+AO63+AP63+AQ63+AR63+AS63+AT63+AU63+AV63+AW63+AX63+AY63+AZ63+BA63+BB63+BC63</f>
        <v>82055</v>
      </c>
      <c r="C63" s="134"/>
      <c r="D63" s="135"/>
      <c r="E63" s="136">
        <v>1150</v>
      </c>
      <c r="F63" s="136">
        <v>1100</v>
      </c>
      <c r="G63" s="136"/>
      <c r="H63" s="136"/>
      <c r="I63" s="136">
        <v>300</v>
      </c>
      <c r="J63" s="136">
        <v>510</v>
      </c>
      <c r="K63" s="136">
        <v>2050</v>
      </c>
      <c r="L63" s="136">
        <v>5100</v>
      </c>
      <c r="M63" s="136"/>
      <c r="N63" s="136"/>
      <c r="O63" s="136">
        <v>518</v>
      </c>
      <c r="P63" s="136">
        <v>628</v>
      </c>
      <c r="Q63" s="136"/>
      <c r="R63" s="136">
        <v>750</v>
      </c>
      <c r="S63" s="136">
        <v>700</v>
      </c>
      <c r="T63" s="136">
        <v>550</v>
      </c>
      <c r="U63" s="136"/>
      <c r="V63" s="136"/>
      <c r="W63" s="136">
        <v>1897</v>
      </c>
      <c r="X63" s="136">
        <v>1045</v>
      </c>
      <c r="Y63" s="136">
        <v>822</v>
      </c>
      <c r="Z63" s="136">
        <v>1353</v>
      </c>
      <c r="AA63" s="136">
        <v>1200</v>
      </c>
      <c r="AB63" s="136">
        <v>1250</v>
      </c>
      <c r="AC63" s="136">
        <v>3100</v>
      </c>
      <c r="AD63" s="136">
        <v>1100</v>
      </c>
      <c r="AE63" s="136">
        <v>1800</v>
      </c>
      <c r="AF63" s="136">
        <v>1349</v>
      </c>
      <c r="AG63" s="136">
        <v>450</v>
      </c>
      <c r="AH63" s="136">
        <v>2783</v>
      </c>
      <c r="AI63" s="136">
        <v>896</v>
      </c>
      <c r="AJ63" s="136">
        <v>750</v>
      </c>
      <c r="AK63" s="136"/>
      <c r="AL63" s="136">
        <v>5250</v>
      </c>
      <c r="AM63" s="136">
        <v>688</v>
      </c>
      <c r="AN63" s="136"/>
      <c r="AO63" s="136">
        <v>1025</v>
      </c>
      <c r="AP63" s="136">
        <v>3312</v>
      </c>
      <c r="AQ63" s="136">
        <v>907</v>
      </c>
      <c r="AR63" s="136">
        <v>473</v>
      </c>
      <c r="AS63" s="136"/>
      <c r="AT63" s="136"/>
      <c r="AU63" s="136">
        <v>2426</v>
      </c>
      <c r="AV63" s="136">
        <v>1032</v>
      </c>
      <c r="AW63" s="136">
        <v>22000</v>
      </c>
      <c r="AX63" s="136">
        <v>1350</v>
      </c>
      <c r="AY63" s="136">
        <v>5331</v>
      </c>
      <c r="AZ63" s="136">
        <v>2380</v>
      </c>
      <c r="BA63" s="136">
        <v>1800</v>
      </c>
      <c r="BB63" s="136"/>
      <c r="BC63" s="136">
        <v>930</v>
      </c>
    </row>
    <row r="64" spans="1:55" s="137" customFormat="1" ht="15.75">
      <c r="A64" s="132" t="s">
        <v>283</v>
      </c>
      <c r="B64" s="133">
        <f t="shared" si="11"/>
        <v>102344</v>
      </c>
      <c r="C64" s="134"/>
      <c r="D64" s="135"/>
      <c r="E64" s="136">
        <v>1518</v>
      </c>
      <c r="F64" s="136">
        <v>1500</v>
      </c>
      <c r="G64" s="136">
        <v>829</v>
      </c>
      <c r="H64" s="136"/>
      <c r="I64" s="136">
        <v>500</v>
      </c>
      <c r="J64" s="136">
        <v>463</v>
      </c>
      <c r="K64" s="136">
        <v>800</v>
      </c>
      <c r="L64" s="136">
        <v>1500</v>
      </c>
      <c r="M64" s="136"/>
      <c r="N64" s="136">
        <v>314</v>
      </c>
      <c r="O64" s="136">
        <v>931</v>
      </c>
      <c r="P64" s="136">
        <v>716</v>
      </c>
      <c r="Q64" s="136"/>
      <c r="R64" s="136">
        <v>1100</v>
      </c>
      <c r="S64" s="136">
        <v>819</v>
      </c>
      <c r="T64" s="136">
        <v>700</v>
      </c>
      <c r="U64" s="136"/>
      <c r="V64" s="136"/>
      <c r="W64" s="136">
        <v>2228</v>
      </c>
      <c r="X64" s="136">
        <v>1313</v>
      </c>
      <c r="Y64" s="136">
        <v>1100</v>
      </c>
      <c r="Z64" s="136">
        <v>1804</v>
      </c>
      <c r="AA64" s="136">
        <v>1620</v>
      </c>
      <c r="AB64" s="136">
        <v>1430</v>
      </c>
      <c r="AC64" s="136">
        <v>6300</v>
      </c>
      <c r="AD64" s="136">
        <v>1400</v>
      </c>
      <c r="AE64" s="136">
        <v>500</v>
      </c>
      <c r="AF64" s="136">
        <v>4082</v>
      </c>
      <c r="AG64" s="136">
        <v>519</v>
      </c>
      <c r="AH64" s="136">
        <v>3240</v>
      </c>
      <c r="AI64" s="136">
        <v>1160</v>
      </c>
      <c r="AJ64" s="136">
        <v>1300</v>
      </c>
      <c r="AK64" s="136"/>
      <c r="AL64" s="136">
        <v>7000</v>
      </c>
      <c r="AM64" s="136">
        <v>860</v>
      </c>
      <c r="AN64" s="136"/>
      <c r="AO64" s="136"/>
      <c r="AP64" s="136">
        <v>1856</v>
      </c>
      <c r="AQ64" s="136">
        <v>1273</v>
      </c>
      <c r="AR64" s="136">
        <v>750</v>
      </c>
      <c r="AS64" s="136"/>
      <c r="AT64" s="136"/>
      <c r="AU64" s="136">
        <v>2370</v>
      </c>
      <c r="AV64" s="136">
        <v>1374</v>
      </c>
      <c r="AW64" s="136">
        <v>33000</v>
      </c>
      <c r="AX64" s="136">
        <v>3800</v>
      </c>
      <c r="AY64" s="136">
        <v>2600</v>
      </c>
      <c r="AZ64" s="136">
        <v>2975</v>
      </c>
      <c r="BA64" s="136">
        <v>3700</v>
      </c>
      <c r="BB64" s="136"/>
      <c r="BC64" s="136">
        <v>1100</v>
      </c>
    </row>
    <row r="65" spans="1:55" s="137" customFormat="1" ht="15.75">
      <c r="A65" s="132" t="s">
        <v>233</v>
      </c>
      <c r="B65" s="133">
        <f t="shared" si="11"/>
        <v>168255</v>
      </c>
      <c r="C65" s="134"/>
      <c r="D65" s="135"/>
      <c r="E65" s="136">
        <v>1992</v>
      </c>
      <c r="F65" s="136">
        <v>1100</v>
      </c>
      <c r="G65" s="136"/>
      <c r="H65" s="136"/>
      <c r="I65" s="136">
        <v>1756</v>
      </c>
      <c r="J65" s="136">
        <v>655</v>
      </c>
      <c r="K65" s="136">
        <v>670</v>
      </c>
      <c r="L65" s="136">
        <v>1500</v>
      </c>
      <c r="M65" s="136"/>
      <c r="N65" s="136"/>
      <c r="O65" s="136">
        <v>1129</v>
      </c>
      <c r="P65" s="136">
        <v>6170</v>
      </c>
      <c r="Q65" s="136"/>
      <c r="R65" s="136">
        <v>1000</v>
      </c>
      <c r="S65" s="136">
        <v>1281</v>
      </c>
      <c r="T65" s="136">
        <v>1000</v>
      </c>
      <c r="U65" s="136"/>
      <c r="V65" s="136"/>
      <c r="W65" s="136">
        <v>2389</v>
      </c>
      <c r="X65" s="136">
        <v>1414</v>
      </c>
      <c r="Y65" s="136">
        <v>5034</v>
      </c>
      <c r="Z65" s="136">
        <v>1804</v>
      </c>
      <c r="AA65" s="136">
        <v>8449</v>
      </c>
      <c r="AB65" s="136">
        <v>1430</v>
      </c>
      <c r="AC65" s="136">
        <v>12580</v>
      </c>
      <c r="AD65" s="136"/>
      <c r="AE65" s="136">
        <v>477</v>
      </c>
      <c r="AF65" s="136">
        <v>19390</v>
      </c>
      <c r="AG65" s="136">
        <v>709</v>
      </c>
      <c r="AH65" s="136">
        <v>8738</v>
      </c>
      <c r="AI65" s="136">
        <v>4261</v>
      </c>
      <c r="AJ65" s="136">
        <v>5180</v>
      </c>
      <c r="AK65" s="136"/>
      <c r="AL65" s="136">
        <v>10000</v>
      </c>
      <c r="AM65" s="136">
        <v>860</v>
      </c>
      <c r="AN65" s="136"/>
      <c r="AO65" s="136">
        <v>1366</v>
      </c>
      <c r="AP65" s="136">
        <v>1757</v>
      </c>
      <c r="AQ65" s="136">
        <v>1273</v>
      </c>
      <c r="AR65" s="136">
        <v>706</v>
      </c>
      <c r="AS65" s="136"/>
      <c r="AT65" s="136"/>
      <c r="AU65" s="136">
        <v>2825</v>
      </c>
      <c r="AV65" s="136">
        <v>1360</v>
      </c>
      <c r="AW65" s="136">
        <v>31000</v>
      </c>
      <c r="AX65" s="136">
        <v>7600</v>
      </c>
      <c r="AY65" s="136">
        <v>2600</v>
      </c>
      <c r="AZ65" s="136">
        <v>3300</v>
      </c>
      <c r="BA65" s="136">
        <v>12500</v>
      </c>
      <c r="BB65" s="136"/>
      <c r="BC65" s="136">
        <v>1000</v>
      </c>
    </row>
    <row r="66" spans="1:55" s="137" customFormat="1" ht="15.75">
      <c r="A66" s="132" t="s">
        <v>232</v>
      </c>
      <c r="B66" s="133">
        <f t="shared" si="11"/>
        <v>78518</v>
      </c>
      <c r="C66" s="134"/>
      <c r="D66" s="135"/>
      <c r="E66" s="136">
        <v>1992</v>
      </c>
      <c r="F66" s="136">
        <v>1500</v>
      </c>
      <c r="G66" s="136"/>
      <c r="H66" s="136"/>
      <c r="I66" s="136"/>
      <c r="J66" s="136">
        <v>655</v>
      </c>
      <c r="K66" s="136">
        <v>781</v>
      </c>
      <c r="L66" s="136"/>
      <c r="M66" s="136"/>
      <c r="N66" s="136"/>
      <c r="O66" s="136">
        <v>1181</v>
      </c>
      <c r="P66" s="136"/>
      <c r="Q66" s="136"/>
      <c r="R66" s="136">
        <v>1100</v>
      </c>
      <c r="S66" s="136"/>
      <c r="T66" s="136">
        <v>1000</v>
      </c>
      <c r="U66" s="136"/>
      <c r="V66" s="136"/>
      <c r="W66" s="136">
        <v>2337</v>
      </c>
      <c r="X66" s="136">
        <v>1469</v>
      </c>
      <c r="Y66" s="136">
        <v>1205</v>
      </c>
      <c r="Z66" s="136">
        <v>1804</v>
      </c>
      <c r="AA66" s="136">
        <v>1870</v>
      </c>
      <c r="AB66" s="136">
        <v>1430</v>
      </c>
      <c r="AC66" s="136"/>
      <c r="AD66" s="136">
        <v>1200</v>
      </c>
      <c r="AE66" s="136">
        <v>477</v>
      </c>
      <c r="AF66" s="136">
        <v>1169</v>
      </c>
      <c r="AG66" s="136">
        <v>680</v>
      </c>
      <c r="AH66" s="136">
        <v>5490</v>
      </c>
      <c r="AI66" s="136">
        <v>1400</v>
      </c>
      <c r="AJ66" s="136">
        <v>1300</v>
      </c>
      <c r="AK66" s="136"/>
      <c r="AL66" s="136">
        <v>1000</v>
      </c>
      <c r="AM66" s="136"/>
      <c r="AN66" s="136"/>
      <c r="AO66" s="136">
        <v>1366</v>
      </c>
      <c r="AP66" s="136">
        <v>1982</v>
      </c>
      <c r="AQ66" s="136">
        <v>1273</v>
      </c>
      <c r="AR66" s="136">
        <v>730</v>
      </c>
      <c r="AS66" s="136"/>
      <c r="AT66" s="136"/>
      <c r="AU66" s="136">
        <v>2756</v>
      </c>
      <c r="AV66" s="136">
        <v>1334</v>
      </c>
      <c r="AW66" s="136">
        <v>28287</v>
      </c>
      <c r="AX66" s="136">
        <v>807</v>
      </c>
      <c r="AY66" s="136">
        <v>2543</v>
      </c>
      <c r="AZ66" s="136">
        <v>2000</v>
      </c>
      <c r="BA66" s="136">
        <v>3400</v>
      </c>
      <c r="BB66" s="136"/>
      <c r="BC66" s="136">
        <v>1000</v>
      </c>
    </row>
    <row r="67" spans="1:55" s="137" customFormat="1" ht="15.75">
      <c r="A67" s="132" t="s">
        <v>231</v>
      </c>
      <c r="B67" s="133">
        <f t="shared" si="11"/>
        <v>110797</v>
      </c>
      <c r="C67" s="134"/>
      <c r="D67" s="135"/>
      <c r="E67" s="136">
        <v>1992</v>
      </c>
      <c r="F67" s="136">
        <v>1500</v>
      </c>
      <c r="G67" s="136"/>
      <c r="H67" s="136"/>
      <c r="I67" s="136">
        <v>1860</v>
      </c>
      <c r="J67" s="136">
        <v>1361</v>
      </c>
      <c r="K67" s="136"/>
      <c r="L67" s="136"/>
      <c r="M67" s="136"/>
      <c r="N67" s="136"/>
      <c r="O67" s="136">
        <v>1130</v>
      </c>
      <c r="P67" s="136"/>
      <c r="Q67" s="136"/>
      <c r="R67" s="136">
        <v>1100</v>
      </c>
      <c r="S67" s="136">
        <v>1100</v>
      </c>
      <c r="T67" s="136">
        <v>1000</v>
      </c>
      <c r="U67" s="136"/>
      <c r="V67" s="136"/>
      <c r="W67" s="136">
        <v>2468</v>
      </c>
      <c r="X67" s="136">
        <v>1374</v>
      </c>
      <c r="Y67" s="136">
        <v>1205</v>
      </c>
      <c r="Z67" s="136">
        <v>1804</v>
      </c>
      <c r="AA67" s="136">
        <v>1840</v>
      </c>
      <c r="AB67" s="136">
        <v>1550</v>
      </c>
      <c r="AC67" s="136"/>
      <c r="AD67" s="136">
        <v>1200</v>
      </c>
      <c r="AE67" s="136">
        <v>477</v>
      </c>
      <c r="AF67" s="136">
        <v>1163</v>
      </c>
      <c r="AG67" s="136">
        <v>1777</v>
      </c>
      <c r="AH67" s="136">
        <v>3070</v>
      </c>
      <c r="AI67" s="136">
        <v>1400</v>
      </c>
      <c r="AJ67" s="136">
        <v>1300</v>
      </c>
      <c r="AK67" s="136"/>
      <c r="AL67" s="136">
        <v>1000</v>
      </c>
      <c r="AM67" s="136"/>
      <c r="AN67" s="136"/>
      <c r="AO67" s="136">
        <v>1366</v>
      </c>
      <c r="AP67" s="136">
        <v>1781</v>
      </c>
      <c r="AQ67" s="136">
        <v>1273</v>
      </c>
      <c r="AR67" s="136">
        <v>760</v>
      </c>
      <c r="AS67" s="136"/>
      <c r="AT67" s="136"/>
      <c r="AU67" s="136">
        <v>1651</v>
      </c>
      <c r="AV67" s="136">
        <v>1429</v>
      </c>
      <c r="AW67" s="136">
        <v>60000</v>
      </c>
      <c r="AX67" s="136">
        <v>800</v>
      </c>
      <c r="AY67" s="136">
        <v>2516</v>
      </c>
      <c r="AZ67" s="136">
        <v>2150</v>
      </c>
      <c r="BA67" s="136">
        <v>3400</v>
      </c>
      <c r="BB67" s="136"/>
      <c r="BC67" s="136">
        <v>1000</v>
      </c>
    </row>
    <row r="68" spans="1:55" s="137" customFormat="1" ht="15.75">
      <c r="A68" s="132" t="s">
        <v>230</v>
      </c>
      <c r="B68" s="133">
        <f t="shared" si="11"/>
        <v>91877</v>
      </c>
      <c r="C68" s="134"/>
      <c r="D68" s="135"/>
      <c r="E68" s="136">
        <v>1992</v>
      </c>
      <c r="F68" s="136">
        <v>1400</v>
      </c>
      <c r="G68" s="136"/>
      <c r="H68" s="136"/>
      <c r="I68" s="136">
        <v>1250</v>
      </c>
      <c r="J68" s="136">
        <v>509</v>
      </c>
      <c r="K68" s="136">
        <v>800</v>
      </c>
      <c r="L68" s="136">
        <v>600</v>
      </c>
      <c r="M68" s="136">
        <v>1845</v>
      </c>
      <c r="N68" s="136"/>
      <c r="O68" s="136">
        <v>1070</v>
      </c>
      <c r="P68" s="136"/>
      <c r="Q68" s="136">
        <v>2500</v>
      </c>
      <c r="R68" s="136">
        <v>1100</v>
      </c>
      <c r="S68" s="136">
        <v>1200</v>
      </c>
      <c r="T68" s="136">
        <v>1600</v>
      </c>
      <c r="U68" s="136"/>
      <c r="V68" s="136"/>
      <c r="W68" s="136">
        <v>2314</v>
      </c>
      <c r="X68" s="136">
        <v>1507</v>
      </c>
      <c r="Y68" s="136">
        <v>1203</v>
      </c>
      <c r="Z68" s="136">
        <v>1804</v>
      </c>
      <c r="AA68" s="136">
        <v>1750</v>
      </c>
      <c r="AB68" s="136">
        <v>1425</v>
      </c>
      <c r="AC68" s="136"/>
      <c r="AD68" s="136">
        <v>1250</v>
      </c>
      <c r="AE68" s="136">
        <v>477</v>
      </c>
      <c r="AF68" s="136">
        <v>1165</v>
      </c>
      <c r="AG68" s="136"/>
      <c r="AH68" s="136">
        <v>2883</v>
      </c>
      <c r="AI68" s="136">
        <v>1350</v>
      </c>
      <c r="AJ68" s="136">
        <v>1300</v>
      </c>
      <c r="AK68" s="136"/>
      <c r="AL68" s="136">
        <v>1000</v>
      </c>
      <c r="AM68" s="136">
        <v>480</v>
      </c>
      <c r="AN68" s="136">
        <v>227</v>
      </c>
      <c r="AO68" s="136">
        <v>1366</v>
      </c>
      <c r="AP68" s="136">
        <v>1948</v>
      </c>
      <c r="AQ68" s="136">
        <v>1273</v>
      </c>
      <c r="AR68" s="136">
        <v>700</v>
      </c>
      <c r="AS68" s="136"/>
      <c r="AT68" s="136"/>
      <c r="AU68" s="136">
        <v>2200</v>
      </c>
      <c r="AV68" s="136">
        <v>1439</v>
      </c>
      <c r="AW68" s="136">
        <v>31000</v>
      </c>
      <c r="AX68" s="136">
        <v>800</v>
      </c>
      <c r="AY68" s="136">
        <v>8700</v>
      </c>
      <c r="AZ68" s="136">
        <v>2050</v>
      </c>
      <c r="BA68" s="136">
        <v>3400</v>
      </c>
      <c r="BB68" s="136"/>
      <c r="BC68" s="136">
        <v>1000</v>
      </c>
    </row>
    <row r="69" spans="1:55" s="137" customFormat="1" ht="15.75">
      <c r="A69" s="132" t="s">
        <v>229</v>
      </c>
      <c r="B69" s="133">
        <f t="shared" si="11"/>
        <v>90111</v>
      </c>
      <c r="C69" s="134"/>
      <c r="D69" s="135"/>
      <c r="E69" s="136">
        <v>1992</v>
      </c>
      <c r="F69" s="136">
        <v>1500</v>
      </c>
      <c r="G69" s="136"/>
      <c r="H69" s="136"/>
      <c r="I69" s="136">
        <v>1860</v>
      </c>
      <c r="J69" s="136"/>
      <c r="K69" s="136">
        <v>1500</v>
      </c>
      <c r="L69" s="149">
        <v>550</v>
      </c>
      <c r="M69" s="136">
        <v>1600</v>
      </c>
      <c r="N69" s="136"/>
      <c r="O69" s="136">
        <v>1306</v>
      </c>
      <c r="P69" s="136"/>
      <c r="Q69" s="136"/>
      <c r="R69" s="136">
        <v>800</v>
      </c>
      <c r="S69" s="136">
        <v>1600</v>
      </c>
      <c r="T69" s="136">
        <v>750</v>
      </c>
      <c r="U69" s="136"/>
      <c r="V69" s="136"/>
      <c r="W69" s="136">
        <v>1600</v>
      </c>
      <c r="X69" s="136">
        <v>1480</v>
      </c>
      <c r="Y69" s="136">
        <v>1210</v>
      </c>
      <c r="Z69" s="136">
        <v>1504</v>
      </c>
      <c r="AA69" s="136"/>
      <c r="AB69" s="136">
        <v>1202</v>
      </c>
      <c r="AC69" s="136"/>
      <c r="AD69" s="136">
        <v>1250</v>
      </c>
      <c r="AE69" s="136">
        <v>450</v>
      </c>
      <c r="AF69" s="136">
        <v>928</v>
      </c>
      <c r="AG69" s="136"/>
      <c r="AH69" s="136">
        <v>5494</v>
      </c>
      <c r="AI69" s="136">
        <v>1500</v>
      </c>
      <c r="AJ69" s="136">
        <v>5000</v>
      </c>
      <c r="AK69" s="136"/>
      <c r="AL69" s="136">
        <v>550</v>
      </c>
      <c r="AM69" s="136"/>
      <c r="AN69" s="136"/>
      <c r="AO69" s="136">
        <v>1953</v>
      </c>
      <c r="AP69" s="136">
        <v>1990</v>
      </c>
      <c r="AQ69" s="136">
        <v>1273</v>
      </c>
      <c r="AR69" s="136">
        <v>750</v>
      </c>
      <c r="AS69" s="136"/>
      <c r="AT69" s="136"/>
      <c r="AU69" s="136"/>
      <c r="AV69" s="136">
        <v>1839</v>
      </c>
      <c r="AW69" s="136">
        <v>30000</v>
      </c>
      <c r="AX69" s="136">
        <v>764</v>
      </c>
      <c r="AY69" s="136">
        <v>2516</v>
      </c>
      <c r="AZ69" s="136">
        <v>2300</v>
      </c>
      <c r="BA69" s="136">
        <v>3400</v>
      </c>
      <c r="BB69" s="136">
        <v>6800</v>
      </c>
      <c r="BC69" s="136">
        <v>900</v>
      </c>
    </row>
    <row r="70" spans="1:55" s="137" customFormat="1" ht="15.75">
      <c r="A70" s="132" t="s">
        <v>228</v>
      </c>
      <c r="B70" s="133">
        <f t="shared" si="11"/>
        <v>31645</v>
      </c>
      <c r="C70" s="134"/>
      <c r="D70" s="135"/>
      <c r="E70" s="136"/>
      <c r="F70" s="136"/>
      <c r="G70" s="136"/>
      <c r="H70" s="136"/>
      <c r="I70" s="136"/>
      <c r="J70" s="136"/>
      <c r="K70" s="136"/>
      <c r="L70" s="136">
        <v>550</v>
      </c>
      <c r="M70" s="136">
        <v>406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>
        <v>1236</v>
      </c>
      <c r="AA70" s="136">
        <v>406</v>
      </c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>
        <v>406</v>
      </c>
      <c r="AN70" s="136"/>
      <c r="AO70" s="136"/>
      <c r="AP70" s="136">
        <v>641</v>
      </c>
      <c r="AQ70" s="136"/>
      <c r="AR70" s="136"/>
      <c r="AS70" s="136"/>
      <c r="AT70" s="136"/>
      <c r="AU70" s="136"/>
      <c r="AV70" s="136"/>
      <c r="AW70" s="136">
        <v>28000</v>
      </c>
      <c r="AX70" s="136"/>
      <c r="AY70" s="136"/>
      <c r="AZ70" s="136"/>
      <c r="BA70" s="136"/>
      <c r="BB70" s="136"/>
      <c r="BC70" s="136"/>
    </row>
    <row r="71" spans="1:55" s="137" customFormat="1" ht="15">
      <c r="A71" s="132"/>
      <c r="B71" s="133"/>
      <c r="C71" s="134"/>
      <c r="D71" s="135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</row>
    <row r="72" spans="1:55" s="137" customFormat="1" ht="15.75">
      <c r="A72" s="162" t="s">
        <v>295</v>
      </c>
      <c r="B72" s="163">
        <f>B77+B78+B79+B80+B81+B82+B83+B84+B76+B75+B74+B73</f>
        <v>409398</v>
      </c>
      <c r="C72" s="134"/>
      <c r="D72" s="135"/>
      <c r="E72" s="164">
        <f>E77+E78+E79+E80+E81+E82+E83+E84+E76+E75+E74</f>
        <v>5147</v>
      </c>
      <c r="F72" s="164">
        <f aca="true" t="shared" si="12" ref="F72:BC72">F77+F78+F79+F80+F81+F82+F83+F84+F76+F75+F74</f>
        <v>11830</v>
      </c>
      <c r="G72" s="164">
        <f t="shared" si="12"/>
        <v>6747</v>
      </c>
      <c r="H72" s="164">
        <f t="shared" si="12"/>
        <v>11741</v>
      </c>
      <c r="I72" s="164">
        <f t="shared" si="12"/>
        <v>10641</v>
      </c>
      <c r="J72" s="164">
        <f t="shared" si="12"/>
        <v>4610</v>
      </c>
      <c r="K72" s="164">
        <f t="shared" si="12"/>
        <v>6037</v>
      </c>
      <c r="L72" s="164">
        <f t="shared" si="12"/>
        <v>4380</v>
      </c>
      <c r="M72" s="164">
        <f t="shared" si="12"/>
        <v>1860</v>
      </c>
      <c r="N72" s="164">
        <f t="shared" si="12"/>
        <v>2545</v>
      </c>
      <c r="O72" s="164">
        <f t="shared" si="12"/>
        <v>3836</v>
      </c>
      <c r="P72" s="164">
        <f t="shared" si="12"/>
        <v>5940</v>
      </c>
      <c r="Q72" s="164">
        <f t="shared" si="12"/>
        <v>12846</v>
      </c>
      <c r="R72" s="164">
        <f t="shared" si="12"/>
        <v>7349</v>
      </c>
      <c r="S72" s="164">
        <f t="shared" si="12"/>
        <v>4666</v>
      </c>
      <c r="T72" s="164">
        <f t="shared" si="12"/>
        <v>6780</v>
      </c>
      <c r="U72" s="164">
        <f t="shared" si="12"/>
        <v>10767</v>
      </c>
      <c r="V72" s="164">
        <f t="shared" si="12"/>
        <v>7243</v>
      </c>
      <c r="W72" s="164">
        <f t="shared" si="12"/>
        <v>6228</v>
      </c>
      <c r="X72" s="164">
        <f t="shared" si="12"/>
        <v>20627</v>
      </c>
      <c r="Y72" s="164">
        <f t="shared" si="12"/>
        <v>2606</v>
      </c>
      <c r="Z72" s="164">
        <f t="shared" si="12"/>
        <v>6742</v>
      </c>
      <c r="AA72" s="164">
        <f t="shared" si="12"/>
        <v>3330</v>
      </c>
      <c r="AB72" s="164">
        <f t="shared" si="12"/>
        <v>15511</v>
      </c>
      <c r="AC72" s="164">
        <f t="shared" si="12"/>
        <v>4626</v>
      </c>
      <c r="AD72" s="164">
        <f t="shared" si="12"/>
        <v>6584</v>
      </c>
      <c r="AE72" s="164">
        <f t="shared" si="12"/>
        <v>6963</v>
      </c>
      <c r="AF72" s="164">
        <f t="shared" si="12"/>
        <v>7033</v>
      </c>
      <c r="AG72" s="164">
        <f t="shared" si="12"/>
        <v>9021</v>
      </c>
      <c r="AH72" s="164">
        <f t="shared" si="12"/>
        <v>6132</v>
      </c>
      <c r="AI72" s="164">
        <f t="shared" si="12"/>
        <v>5762</v>
      </c>
      <c r="AJ72" s="164">
        <f t="shared" si="12"/>
        <v>6570</v>
      </c>
      <c r="AK72" s="164">
        <f t="shared" si="12"/>
        <v>10057</v>
      </c>
      <c r="AL72" s="164">
        <f t="shared" si="12"/>
        <v>6100</v>
      </c>
      <c r="AM72" s="164">
        <f t="shared" si="12"/>
        <v>3864</v>
      </c>
      <c r="AN72" s="164">
        <f t="shared" si="12"/>
        <v>3346</v>
      </c>
      <c r="AO72" s="164">
        <f t="shared" si="12"/>
        <v>8402</v>
      </c>
      <c r="AP72" s="164">
        <f t="shared" si="12"/>
        <v>2294</v>
      </c>
      <c r="AQ72" s="164">
        <f t="shared" si="12"/>
        <v>7370</v>
      </c>
      <c r="AR72" s="164">
        <f t="shared" si="12"/>
        <v>1207</v>
      </c>
      <c r="AS72" s="164">
        <f t="shared" si="12"/>
        <v>3064</v>
      </c>
      <c r="AT72" s="164">
        <f t="shared" si="12"/>
        <v>3259</v>
      </c>
      <c r="AU72" s="164">
        <f t="shared" si="12"/>
        <v>11862</v>
      </c>
      <c r="AV72" s="164">
        <f t="shared" si="12"/>
        <v>5943</v>
      </c>
      <c r="AW72" s="164">
        <f t="shared" si="12"/>
        <v>37200</v>
      </c>
      <c r="AX72" s="164">
        <f t="shared" si="12"/>
        <v>8533</v>
      </c>
      <c r="AY72" s="164">
        <f t="shared" si="12"/>
        <v>10982</v>
      </c>
      <c r="AZ72" s="164">
        <f t="shared" si="12"/>
        <v>7374</v>
      </c>
      <c r="BA72" s="164">
        <f t="shared" si="12"/>
        <v>7256</v>
      </c>
      <c r="BB72" s="164">
        <f t="shared" si="12"/>
        <v>19300</v>
      </c>
      <c r="BC72" s="164">
        <f t="shared" si="12"/>
        <v>6330</v>
      </c>
    </row>
    <row r="73" spans="1:55" s="137" customFormat="1" ht="15.75">
      <c r="A73" s="132" t="s">
        <v>381</v>
      </c>
      <c r="B73" s="163">
        <v>12955</v>
      </c>
      <c r="C73" s="134"/>
      <c r="D73" s="135"/>
      <c r="E73" s="91">
        <v>480</v>
      </c>
      <c r="F73" s="91"/>
      <c r="G73" s="91"/>
      <c r="H73" s="91"/>
      <c r="I73" s="91"/>
      <c r="J73" s="91">
        <v>500</v>
      </c>
      <c r="K73" s="91"/>
      <c r="L73" s="91"/>
      <c r="M73" s="91"/>
      <c r="N73" s="91">
        <v>240</v>
      </c>
      <c r="O73" s="91">
        <v>300</v>
      </c>
      <c r="P73" s="91"/>
      <c r="Q73" s="91"/>
      <c r="R73" s="91">
        <v>450</v>
      </c>
      <c r="S73" s="91"/>
      <c r="T73" s="91">
        <v>500</v>
      </c>
      <c r="U73" s="130">
        <v>1050</v>
      </c>
      <c r="V73" s="91">
        <v>450</v>
      </c>
      <c r="W73" s="91">
        <v>450</v>
      </c>
      <c r="X73" s="91"/>
      <c r="Y73" s="91">
        <v>256</v>
      </c>
      <c r="Z73" s="91">
        <v>572</v>
      </c>
      <c r="AA73" s="91">
        <v>360</v>
      </c>
      <c r="AB73" s="91"/>
      <c r="AC73" s="91"/>
      <c r="AD73" s="91">
        <v>700</v>
      </c>
      <c r="AE73" s="91"/>
      <c r="AF73" s="91"/>
      <c r="AG73" s="91"/>
      <c r="AH73" s="91"/>
      <c r="AI73" s="91"/>
      <c r="AJ73" s="91"/>
      <c r="AK73" s="91">
        <v>1300</v>
      </c>
      <c r="AL73" s="91"/>
      <c r="AM73" s="92"/>
      <c r="AN73" s="91"/>
      <c r="AO73" s="91">
        <v>666</v>
      </c>
      <c r="AP73" s="91"/>
      <c r="AQ73" s="91">
        <v>674</v>
      </c>
      <c r="AR73" s="91"/>
      <c r="AS73" s="91">
        <v>400</v>
      </c>
      <c r="AT73" s="91">
        <v>607</v>
      </c>
      <c r="AU73" s="91"/>
      <c r="AV73" s="91"/>
      <c r="AW73" s="91">
        <v>3000</v>
      </c>
      <c r="AX73" s="91"/>
      <c r="AY73" s="91"/>
      <c r="AZ73" s="91"/>
      <c r="BA73" s="91"/>
      <c r="BB73" s="91"/>
      <c r="BC73" s="91"/>
    </row>
    <row r="74" spans="1:55" s="137" customFormat="1" ht="15.75">
      <c r="A74" s="132" t="s">
        <v>366</v>
      </c>
      <c r="B74" s="163">
        <v>22510</v>
      </c>
      <c r="C74" s="134"/>
      <c r="D74" s="135"/>
      <c r="E74" s="91">
        <v>480</v>
      </c>
      <c r="F74" s="91">
        <v>900</v>
      </c>
      <c r="G74" s="91"/>
      <c r="H74" s="91">
        <v>1374</v>
      </c>
      <c r="I74" s="91">
        <v>450</v>
      </c>
      <c r="J74" s="91">
        <v>360</v>
      </c>
      <c r="K74" s="91"/>
      <c r="L74" s="91">
        <v>500</v>
      </c>
      <c r="M74" s="91"/>
      <c r="N74" s="91"/>
      <c r="O74" s="91"/>
      <c r="P74" s="91">
        <v>242</v>
      </c>
      <c r="Q74" s="91"/>
      <c r="R74" s="91"/>
      <c r="S74" s="91">
        <v>360</v>
      </c>
      <c r="T74" s="91">
        <v>500</v>
      </c>
      <c r="U74" s="130">
        <v>1853</v>
      </c>
      <c r="V74" s="91">
        <v>2186</v>
      </c>
      <c r="W74" s="91">
        <v>468</v>
      </c>
      <c r="X74" s="91">
        <v>380</v>
      </c>
      <c r="Y74" s="91">
        <v>198</v>
      </c>
      <c r="Z74" s="91">
        <v>572</v>
      </c>
      <c r="AA74" s="91"/>
      <c r="AB74" s="91">
        <v>880</v>
      </c>
      <c r="AC74" s="91"/>
      <c r="AD74" s="91">
        <v>700</v>
      </c>
      <c r="AE74" s="91">
        <v>468</v>
      </c>
      <c r="AF74" s="91">
        <v>407</v>
      </c>
      <c r="AG74" s="91">
        <v>703</v>
      </c>
      <c r="AH74" s="91">
        <v>450</v>
      </c>
      <c r="AI74" s="91"/>
      <c r="AJ74" s="91">
        <v>600</v>
      </c>
      <c r="AK74" s="91">
        <v>1296</v>
      </c>
      <c r="AL74" s="91"/>
      <c r="AM74" s="92">
        <v>360</v>
      </c>
      <c r="AN74" s="91"/>
      <c r="AO74" s="91">
        <v>888</v>
      </c>
      <c r="AP74" s="91">
        <v>188</v>
      </c>
      <c r="AQ74" s="91">
        <v>912</v>
      </c>
      <c r="AR74" s="91"/>
      <c r="AS74" s="91"/>
      <c r="AT74" s="91"/>
      <c r="AU74" s="91">
        <v>835</v>
      </c>
      <c r="AV74" s="91"/>
      <c r="AW74" s="91">
        <v>3000</v>
      </c>
      <c r="AX74" s="91"/>
      <c r="AY74" s="91"/>
      <c r="AZ74" s="91"/>
      <c r="BA74" s="91"/>
      <c r="BB74" s="91"/>
      <c r="BC74" s="91"/>
    </row>
    <row r="75" spans="1:83" s="137" customFormat="1" ht="15.75">
      <c r="A75" s="132" t="s">
        <v>343</v>
      </c>
      <c r="B75" s="163">
        <v>31011</v>
      </c>
      <c r="C75" s="134"/>
      <c r="D75" s="135"/>
      <c r="E75" s="40">
        <v>480</v>
      </c>
      <c r="F75" s="40">
        <v>900</v>
      </c>
      <c r="G75" s="40">
        <v>625</v>
      </c>
      <c r="H75" s="40">
        <v>923</v>
      </c>
      <c r="I75" s="40">
        <v>441</v>
      </c>
      <c r="J75" s="40">
        <v>360</v>
      </c>
      <c r="K75" s="40">
        <v>480</v>
      </c>
      <c r="L75" s="40">
        <v>500</v>
      </c>
      <c r="M75" s="40"/>
      <c r="N75" s="40">
        <v>240</v>
      </c>
      <c r="O75" s="40">
        <v>480</v>
      </c>
      <c r="P75" s="40">
        <v>242</v>
      </c>
      <c r="Q75" s="40">
        <v>1630</v>
      </c>
      <c r="R75" s="40">
        <v>503</v>
      </c>
      <c r="S75" s="40">
        <v>360</v>
      </c>
      <c r="T75" s="40">
        <v>500</v>
      </c>
      <c r="U75" s="175">
        <v>894</v>
      </c>
      <c r="V75" s="40">
        <v>450</v>
      </c>
      <c r="W75" s="40">
        <v>468</v>
      </c>
      <c r="X75" s="40">
        <v>2178</v>
      </c>
      <c r="Y75" s="40">
        <v>198</v>
      </c>
      <c r="Z75" s="40">
        <v>572</v>
      </c>
      <c r="AA75" s="40">
        <v>360</v>
      </c>
      <c r="AB75" s="40">
        <v>880</v>
      </c>
      <c r="AC75" s="40">
        <v>373</v>
      </c>
      <c r="AD75" s="40">
        <v>700</v>
      </c>
      <c r="AE75" s="40">
        <v>468</v>
      </c>
      <c r="AF75" s="40">
        <v>450</v>
      </c>
      <c r="AG75" s="40">
        <v>720</v>
      </c>
      <c r="AH75" s="40">
        <v>450</v>
      </c>
      <c r="AI75" s="40">
        <v>480</v>
      </c>
      <c r="AJ75" s="40">
        <v>450</v>
      </c>
      <c r="AK75" s="40">
        <v>720</v>
      </c>
      <c r="AL75" s="40">
        <v>550</v>
      </c>
      <c r="AM75" s="136">
        <v>360</v>
      </c>
      <c r="AN75" s="40"/>
      <c r="AO75" s="40"/>
      <c r="AP75" s="40">
        <v>188</v>
      </c>
      <c r="AQ75" s="40">
        <v>684</v>
      </c>
      <c r="AR75" s="40">
        <v>153</v>
      </c>
      <c r="AS75" s="40">
        <v>400</v>
      </c>
      <c r="AT75" s="40">
        <v>750</v>
      </c>
      <c r="AU75" s="40">
        <v>743</v>
      </c>
      <c r="AV75" s="40">
        <v>450</v>
      </c>
      <c r="AW75" s="40">
        <v>3000</v>
      </c>
      <c r="AX75" s="40">
        <v>600</v>
      </c>
      <c r="AY75" s="40">
        <v>940</v>
      </c>
      <c r="AZ75" s="40">
        <v>450</v>
      </c>
      <c r="BA75" s="40">
        <v>500</v>
      </c>
      <c r="BB75" s="40">
        <v>1300</v>
      </c>
      <c r="BC75" s="136">
        <v>468</v>
      </c>
      <c r="BD75" s="91"/>
      <c r="BE75" s="91"/>
      <c r="BF75" s="91"/>
      <c r="BG75" s="91"/>
      <c r="BH75" s="91"/>
      <c r="BI75" s="91"/>
      <c r="BJ75" s="91"/>
      <c r="BK75" s="91"/>
      <c r="BL75" s="91"/>
      <c r="BM75" s="91"/>
      <c r="BN75" s="91"/>
      <c r="BO75" s="92"/>
      <c r="BP75" s="91"/>
      <c r="BQ75" s="91"/>
      <c r="BR75" s="91"/>
      <c r="BS75" s="91"/>
      <c r="BT75" s="91"/>
      <c r="BU75" s="91"/>
      <c r="BV75" s="91"/>
      <c r="BW75" s="91"/>
      <c r="BX75" s="91"/>
      <c r="BY75" s="91"/>
      <c r="BZ75" s="91"/>
      <c r="CA75" s="91"/>
      <c r="CB75" s="91"/>
      <c r="CC75" s="91"/>
      <c r="CD75" s="91"/>
      <c r="CE75" s="91"/>
    </row>
    <row r="76" spans="1:55" s="137" customFormat="1" ht="15.75">
      <c r="A76" s="132" t="s">
        <v>318</v>
      </c>
      <c r="B76" s="163">
        <v>34747</v>
      </c>
      <c r="C76" s="134"/>
      <c r="D76" s="135"/>
      <c r="E76" s="40">
        <v>480</v>
      </c>
      <c r="F76" s="40">
        <v>930</v>
      </c>
      <c r="G76" s="40">
        <v>829</v>
      </c>
      <c r="H76" s="40">
        <v>923</v>
      </c>
      <c r="I76" s="40">
        <v>450</v>
      </c>
      <c r="J76" s="40">
        <v>360</v>
      </c>
      <c r="K76" s="40">
        <v>480</v>
      </c>
      <c r="L76" s="40">
        <v>500</v>
      </c>
      <c r="M76" s="40"/>
      <c r="N76" s="40">
        <v>240</v>
      </c>
      <c r="O76" s="40">
        <v>360</v>
      </c>
      <c r="P76" s="40">
        <v>926</v>
      </c>
      <c r="Q76" s="40">
        <v>1223</v>
      </c>
      <c r="R76" s="40">
        <v>533</v>
      </c>
      <c r="S76" s="40">
        <v>300</v>
      </c>
      <c r="T76" s="40">
        <v>500</v>
      </c>
      <c r="U76" s="175"/>
      <c r="V76" s="40">
        <v>450</v>
      </c>
      <c r="W76" s="40">
        <v>468</v>
      </c>
      <c r="X76" s="40">
        <v>1635</v>
      </c>
      <c r="Y76" s="40">
        <v>198</v>
      </c>
      <c r="Z76" s="40">
        <v>572</v>
      </c>
      <c r="AA76" s="40">
        <v>360</v>
      </c>
      <c r="AB76" s="40">
        <v>1125</v>
      </c>
      <c r="AC76" s="40">
        <v>380</v>
      </c>
      <c r="AD76" s="40">
        <v>850</v>
      </c>
      <c r="AE76" s="40">
        <v>468</v>
      </c>
      <c r="AF76" s="40">
        <v>450</v>
      </c>
      <c r="AG76" s="40">
        <v>638</v>
      </c>
      <c r="AH76" s="40">
        <v>450</v>
      </c>
      <c r="AI76" s="40">
        <v>480</v>
      </c>
      <c r="AJ76" s="40">
        <v>450</v>
      </c>
      <c r="AK76" s="40">
        <v>720</v>
      </c>
      <c r="AL76" s="40">
        <v>550</v>
      </c>
      <c r="AM76" s="136">
        <v>360</v>
      </c>
      <c r="AN76" s="40">
        <v>210</v>
      </c>
      <c r="AO76" s="40">
        <v>888</v>
      </c>
      <c r="AP76" s="40">
        <v>188</v>
      </c>
      <c r="AQ76" s="40">
        <v>684</v>
      </c>
      <c r="AR76" s="40">
        <v>198</v>
      </c>
      <c r="AS76" s="40"/>
      <c r="AT76" s="40"/>
      <c r="AU76" s="40">
        <v>843</v>
      </c>
      <c r="AV76" s="40">
        <v>450</v>
      </c>
      <c r="AW76" s="40">
        <v>3000</v>
      </c>
      <c r="AX76" s="40">
        <v>1170</v>
      </c>
      <c r="AY76" s="40">
        <v>940</v>
      </c>
      <c r="AZ76" s="40">
        <v>450</v>
      </c>
      <c r="BA76" s="40">
        <v>510</v>
      </c>
      <c r="BB76" s="40">
        <v>5000</v>
      </c>
      <c r="BC76" s="136">
        <v>578</v>
      </c>
    </row>
    <row r="77" spans="1:55" s="137" customFormat="1" ht="15.75">
      <c r="A77" s="132" t="s">
        <v>319</v>
      </c>
      <c r="B77" s="133">
        <f aca="true" t="shared" si="13" ref="B77:B84">E77+F77+G77+H77+I77+J77+K77+L77+M77+N77+O77+P77+Q77+R77+S77+T77+U77+V77+W77+X77+Y77+Z77+AA77+AB77+AC77+AD77+AE77+AF77+AG77+AH77+AI77+AJ77+AK77+AL77+AM77+AN77+AO77+AP77+AQ77+AR77+AS77+AT77+AU77+AV77+AW77+AX77+AY77+AZ77+BA77+BB77+BC77</f>
        <v>32924</v>
      </c>
      <c r="C77" s="134"/>
      <c r="D77" s="135"/>
      <c r="E77" s="136">
        <v>480</v>
      </c>
      <c r="F77" s="136">
        <v>900</v>
      </c>
      <c r="G77" s="136">
        <v>622</v>
      </c>
      <c r="H77" s="136">
        <v>946</v>
      </c>
      <c r="I77" s="136">
        <v>450</v>
      </c>
      <c r="J77" s="136">
        <v>360</v>
      </c>
      <c r="K77" s="136">
        <v>480</v>
      </c>
      <c r="L77" s="136">
        <v>400</v>
      </c>
      <c r="M77" s="136">
        <v>100</v>
      </c>
      <c r="N77" s="136">
        <v>255</v>
      </c>
      <c r="O77" s="136">
        <v>371</v>
      </c>
      <c r="P77" s="136">
        <v>182</v>
      </c>
      <c r="Q77" s="136">
        <v>1223</v>
      </c>
      <c r="R77" s="136">
        <v>600</v>
      </c>
      <c r="S77" s="136">
        <v>360</v>
      </c>
      <c r="T77" s="136">
        <v>500</v>
      </c>
      <c r="U77" s="164">
        <v>894</v>
      </c>
      <c r="V77" s="136">
        <v>450</v>
      </c>
      <c r="W77" s="136">
        <v>482</v>
      </c>
      <c r="X77" s="136">
        <v>1684</v>
      </c>
      <c r="Y77" s="136">
        <v>198</v>
      </c>
      <c r="Z77" s="136">
        <v>572</v>
      </c>
      <c r="AA77" s="136">
        <v>450</v>
      </c>
      <c r="AB77" s="136">
        <v>1125</v>
      </c>
      <c r="AC77" s="136">
        <v>380</v>
      </c>
      <c r="AD77" s="136">
        <v>800</v>
      </c>
      <c r="AE77" s="136">
        <v>468</v>
      </c>
      <c r="AF77" s="136">
        <v>450</v>
      </c>
      <c r="AG77" s="136">
        <v>720</v>
      </c>
      <c r="AH77" s="136">
        <v>450</v>
      </c>
      <c r="AI77" s="136">
        <v>480</v>
      </c>
      <c r="AJ77" s="136">
        <v>450</v>
      </c>
      <c r="AK77" s="136">
        <v>750</v>
      </c>
      <c r="AL77" s="136">
        <v>450</v>
      </c>
      <c r="AM77" s="136">
        <v>384</v>
      </c>
      <c r="AN77" s="136">
        <v>55</v>
      </c>
      <c r="AO77" s="136">
        <v>666</v>
      </c>
      <c r="AP77" s="136">
        <v>188</v>
      </c>
      <c r="AQ77" s="136">
        <v>684</v>
      </c>
      <c r="AR77" s="136">
        <v>163</v>
      </c>
      <c r="AS77" s="136">
        <v>250</v>
      </c>
      <c r="AT77" s="136"/>
      <c r="AU77" s="136">
        <v>947</v>
      </c>
      <c r="AV77" s="136">
        <v>450</v>
      </c>
      <c r="AW77" s="136">
        <v>3000</v>
      </c>
      <c r="AX77" s="136">
        <v>1163</v>
      </c>
      <c r="AY77" s="136">
        <v>1248</v>
      </c>
      <c r="AZ77" s="136">
        <v>2000</v>
      </c>
      <c r="BA77" s="136">
        <v>524</v>
      </c>
      <c r="BB77" s="136">
        <v>1250</v>
      </c>
      <c r="BC77" s="136">
        <v>470</v>
      </c>
    </row>
    <row r="78" spans="1:55" s="137" customFormat="1" ht="15.75">
      <c r="A78" s="132" t="s">
        <v>191</v>
      </c>
      <c r="B78" s="133">
        <f t="shared" si="13"/>
        <v>36825</v>
      </c>
      <c r="C78" s="134"/>
      <c r="D78" s="135"/>
      <c r="E78" s="136">
        <v>624</v>
      </c>
      <c r="F78" s="136">
        <v>1200</v>
      </c>
      <c r="G78" s="136"/>
      <c r="H78" s="136">
        <v>1244</v>
      </c>
      <c r="I78" s="136">
        <v>1370</v>
      </c>
      <c r="J78" s="136">
        <v>370</v>
      </c>
      <c r="K78" s="136">
        <v>640</v>
      </c>
      <c r="L78" s="136">
        <v>500</v>
      </c>
      <c r="M78" s="136">
        <v>400</v>
      </c>
      <c r="N78" s="136"/>
      <c r="O78" s="136">
        <v>480</v>
      </c>
      <c r="P78" s="136">
        <v>317</v>
      </c>
      <c r="Q78" s="136">
        <v>1630</v>
      </c>
      <c r="R78" s="136">
        <v>673</v>
      </c>
      <c r="S78" s="136">
        <v>480</v>
      </c>
      <c r="T78" s="136">
        <v>700</v>
      </c>
      <c r="U78" s="136">
        <v>1294</v>
      </c>
      <c r="V78" s="136">
        <v>600</v>
      </c>
      <c r="W78" s="136">
        <v>624</v>
      </c>
      <c r="X78" s="136">
        <v>2178</v>
      </c>
      <c r="Y78" s="136">
        <v>264</v>
      </c>
      <c r="Z78" s="136">
        <v>762</v>
      </c>
      <c r="AA78" s="136"/>
      <c r="AB78" s="136">
        <v>1500</v>
      </c>
      <c r="AC78" s="136">
        <v>499</v>
      </c>
      <c r="AD78" s="136">
        <v>624</v>
      </c>
      <c r="AE78" s="136">
        <v>624</v>
      </c>
      <c r="AF78" s="136">
        <v>600</v>
      </c>
      <c r="AG78" s="136">
        <v>720</v>
      </c>
      <c r="AH78" s="136">
        <v>600</v>
      </c>
      <c r="AI78" s="136">
        <v>508</v>
      </c>
      <c r="AJ78" s="136">
        <v>600</v>
      </c>
      <c r="AK78" s="136">
        <v>960</v>
      </c>
      <c r="AL78" s="136">
        <v>600</v>
      </c>
      <c r="AM78" s="136">
        <v>480</v>
      </c>
      <c r="AN78" s="136">
        <v>600</v>
      </c>
      <c r="AO78" s="136"/>
      <c r="AP78" s="136">
        <v>251</v>
      </c>
      <c r="AQ78" s="136"/>
      <c r="AR78" s="136">
        <v>130</v>
      </c>
      <c r="AS78" s="136">
        <v>300</v>
      </c>
      <c r="AT78" s="136">
        <v>750</v>
      </c>
      <c r="AU78" s="136">
        <v>962</v>
      </c>
      <c r="AV78" s="136">
        <v>600</v>
      </c>
      <c r="AW78" s="136">
        <v>3500</v>
      </c>
      <c r="AX78" s="136">
        <v>624</v>
      </c>
      <c r="AY78" s="136">
        <v>1248</v>
      </c>
      <c r="AZ78" s="136">
        <v>160</v>
      </c>
      <c r="BA78" s="136">
        <v>661</v>
      </c>
      <c r="BB78" s="136">
        <v>1750</v>
      </c>
      <c r="BC78" s="136">
        <v>624</v>
      </c>
    </row>
    <row r="79" spans="1:55" s="137" customFormat="1" ht="15.75">
      <c r="A79" s="132" t="s">
        <v>192</v>
      </c>
      <c r="B79" s="133">
        <f t="shared" si="13"/>
        <v>37965</v>
      </c>
      <c r="C79" s="134"/>
      <c r="D79" s="135"/>
      <c r="E79" s="136">
        <v>624</v>
      </c>
      <c r="F79" s="136">
        <v>1200</v>
      </c>
      <c r="G79" s="136">
        <v>829</v>
      </c>
      <c r="H79" s="136">
        <v>1235</v>
      </c>
      <c r="I79" s="136">
        <v>1515</v>
      </c>
      <c r="J79" s="136">
        <v>480</v>
      </c>
      <c r="K79" s="136">
        <v>640</v>
      </c>
      <c r="L79" s="136">
        <v>500</v>
      </c>
      <c r="M79" s="136">
        <v>400</v>
      </c>
      <c r="N79" s="136">
        <v>314</v>
      </c>
      <c r="O79" s="136">
        <v>454</v>
      </c>
      <c r="P79" s="136">
        <v>578</v>
      </c>
      <c r="Q79" s="136">
        <v>1650</v>
      </c>
      <c r="R79" s="136">
        <v>680</v>
      </c>
      <c r="S79" s="136">
        <v>480</v>
      </c>
      <c r="T79" s="136">
        <v>700</v>
      </c>
      <c r="U79" s="136">
        <v>1200</v>
      </c>
      <c r="V79" s="136">
        <v>400</v>
      </c>
      <c r="W79" s="136">
        <v>624</v>
      </c>
      <c r="X79" s="136">
        <v>2178</v>
      </c>
      <c r="Y79" s="136">
        <v>264</v>
      </c>
      <c r="Z79" s="136">
        <v>762</v>
      </c>
      <c r="AA79" s="136"/>
      <c r="AB79" s="136">
        <v>1500</v>
      </c>
      <c r="AC79" s="136">
        <v>499</v>
      </c>
      <c r="AD79" s="136"/>
      <c r="AE79" s="136">
        <v>624</v>
      </c>
      <c r="AF79" s="136">
        <v>600</v>
      </c>
      <c r="AG79" s="136">
        <v>960</v>
      </c>
      <c r="AH79" s="136">
        <v>600</v>
      </c>
      <c r="AI79" s="136">
        <v>636</v>
      </c>
      <c r="AJ79" s="136">
        <v>600</v>
      </c>
      <c r="AK79" s="136">
        <v>960</v>
      </c>
      <c r="AL79" s="136">
        <v>600</v>
      </c>
      <c r="AM79" s="136">
        <v>480</v>
      </c>
      <c r="AN79" s="136">
        <v>501</v>
      </c>
      <c r="AO79" s="136">
        <v>888</v>
      </c>
      <c r="AP79" s="136">
        <v>251</v>
      </c>
      <c r="AQ79" s="136"/>
      <c r="AR79" s="136">
        <v>264</v>
      </c>
      <c r="AS79" s="136">
        <v>290</v>
      </c>
      <c r="AT79" s="136"/>
      <c r="AU79" s="136">
        <v>948</v>
      </c>
      <c r="AV79" s="136">
        <v>600</v>
      </c>
      <c r="AW79" s="136">
        <v>3500</v>
      </c>
      <c r="AX79" s="136">
        <v>624</v>
      </c>
      <c r="AY79" s="136">
        <v>1248</v>
      </c>
      <c r="AZ79" s="136">
        <v>300</v>
      </c>
      <c r="BA79" s="136">
        <v>661</v>
      </c>
      <c r="BB79" s="136">
        <v>1500</v>
      </c>
      <c r="BC79" s="136">
        <v>624</v>
      </c>
    </row>
    <row r="80" spans="1:55" s="137" customFormat="1" ht="15.75">
      <c r="A80" s="132" t="s">
        <v>197</v>
      </c>
      <c r="B80" s="133">
        <f t="shared" si="13"/>
        <v>40918</v>
      </c>
      <c r="C80" s="134"/>
      <c r="D80" s="135"/>
      <c r="E80" s="136">
        <v>624</v>
      </c>
      <c r="F80" s="136">
        <v>1200</v>
      </c>
      <c r="G80" s="136">
        <v>742</v>
      </c>
      <c r="H80" s="136">
        <v>1236</v>
      </c>
      <c r="I80" s="136">
        <v>1389</v>
      </c>
      <c r="J80" s="136">
        <v>480</v>
      </c>
      <c r="K80" s="136">
        <v>640</v>
      </c>
      <c r="L80" s="136">
        <v>500</v>
      </c>
      <c r="M80" s="136"/>
      <c r="N80" s="136">
        <v>314</v>
      </c>
      <c r="O80" s="136">
        <v>349</v>
      </c>
      <c r="P80" s="136">
        <v>870</v>
      </c>
      <c r="Q80" s="136">
        <v>1610</v>
      </c>
      <c r="R80" s="136">
        <v>680</v>
      </c>
      <c r="S80" s="136">
        <v>480</v>
      </c>
      <c r="T80" s="136">
        <v>700</v>
      </c>
      <c r="U80" s="136">
        <v>1150</v>
      </c>
      <c r="V80" s="136">
        <v>400</v>
      </c>
      <c r="W80" s="136">
        <v>624</v>
      </c>
      <c r="X80" s="136">
        <v>2178</v>
      </c>
      <c r="Y80" s="136">
        <v>264</v>
      </c>
      <c r="Z80" s="136">
        <v>762</v>
      </c>
      <c r="AA80" s="136">
        <v>600</v>
      </c>
      <c r="AB80" s="136">
        <v>1500</v>
      </c>
      <c r="AC80" s="136">
        <v>499</v>
      </c>
      <c r="AD80" s="136">
        <v>630</v>
      </c>
      <c r="AE80" s="136">
        <v>624</v>
      </c>
      <c r="AF80" s="136">
        <v>600</v>
      </c>
      <c r="AG80" s="136">
        <v>960</v>
      </c>
      <c r="AH80" s="136">
        <v>600</v>
      </c>
      <c r="AI80" s="136">
        <v>636</v>
      </c>
      <c r="AJ80" s="136">
        <v>600</v>
      </c>
      <c r="AK80" s="136">
        <v>960</v>
      </c>
      <c r="AL80" s="136">
        <v>700</v>
      </c>
      <c r="AM80" s="136">
        <v>480</v>
      </c>
      <c r="AN80" s="136">
        <v>437</v>
      </c>
      <c r="AO80" s="136">
        <v>888</v>
      </c>
      <c r="AP80" s="136">
        <v>251</v>
      </c>
      <c r="AQ80" s="136">
        <v>912</v>
      </c>
      <c r="AR80" s="136">
        <v>264</v>
      </c>
      <c r="AS80" s="136">
        <v>400</v>
      </c>
      <c r="AT80" s="136"/>
      <c r="AU80" s="136">
        <v>1104</v>
      </c>
      <c r="AV80" s="136">
        <v>600</v>
      </c>
      <c r="AW80" s="136">
        <v>3500</v>
      </c>
      <c r="AX80" s="136">
        <v>624</v>
      </c>
      <c r="AY80" s="136">
        <v>1248</v>
      </c>
      <c r="AZ80" s="136">
        <v>888</v>
      </c>
      <c r="BA80" s="136">
        <v>750</v>
      </c>
      <c r="BB80" s="136">
        <v>1700</v>
      </c>
      <c r="BC80" s="136">
        <v>771</v>
      </c>
    </row>
    <row r="81" spans="1:55" s="137" customFormat="1" ht="15.75">
      <c r="A81" s="132" t="s">
        <v>193</v>
      </c>
      <c r="B81" s="133">
        <f t="shared" si="13"/>
        <v>44907</v>
      </c>
      <c r="C81" s="134"/>
      <c r="D81" s="135"/>
      <c r="E81" s="136">
        <v>624</v>
      </c>
      <c r="F81" s="136">
        <v>1200</v>
      </c>
      <c r="G81" s="136">
        <v>742</v>
      </c>
      <c r="H81" s="136">
        <v>1185</v>
      </c>
      <c r="I81" s="136">
        <v>1389</v>
      </c>
      <c r="J81" s="136">
        <v>480</v>
      </c>
      <c r="K81" s="136">
        <v>640</v>
      </c>
      <c r="L81" s="136">
        <v>500</v>
      </c>
      <c r="M81" s="136">
        <v>480</v>
      </c>
      <c r="N81" s="136">
        <v>314</v>
      </c>
      <c r="O81" s="136">
        <v>349</v>
      </c>
      <c r="P81" s="136">
        <v>633</v>
      </c>
      <c r="Q81" s="136">
        <v>1900</v>
      </c>
      <c r="R81" s="136">
        <v>680</v>
      </c>
      <c r="S81" s="136">
        <v>480</v>
      </c>
      <c r="T81" s="136">
        <v>700</v>
      </c>
      <c r="U81" s="136">
        <v>1030</v>
      </c>
      <c r="V81" s="136">
        <v>600</v>
      </c>
      <c r="W81" s="136">
        <v>624</v>
      </c>
      <c r="X81" s="136">
        <v>2178</v>
      </c>
      <c r="Y81" s="136">
        <v>264</v>
      </c>
      <c r="Z81" s="136">
        <v>552</v>
      </c>
      <c r="AA81" s="136">
        <v>600</v>
      </c>
      <c r="AB81" s="136">
        <v>3030</v>
      </c>
      <c r="AC81" s="136">
        <v>499</v>
      </c>
      <c r="AD81" s="136">
        <v>1000</v>
      </c>
      <c r="AE81" s="136">
        <v>912</v>
      </c>
      <c r="AF81" s="136">
        <v>600</v>
      </c>
      <c r="AG81" s="136">
        <v>960</v>
      </c>
      <c r="AH81" s="136">
        <v>600</v>
      </c>
      <c r="AI81" s="136">
        <v>636</v>
      </c>
      <c r="AJ81" s="136">
        <v>600</v>
      </c>
      <c r="AK81" s="136">
        <v>960</v>
      </c>
      <c r="AL81" s="136">
        <v>700</v>
      </c>
      <c r="AM81" s="136">
        <v>480</v>
      </c>
      <c r="AN81" s="136">
        <v>836</v>
      </c>
      <c r="AO81" s="136">
        <v>888</v>
      </c>
      <c r="AP81" s="136">
        <v>224</v>
      </c>
      <c r="AQ81" s="136">
        <v>912</v>
      </c>
      <c r="AR81" s="136"/>
      <c r="AS81" s="136">
        <v>356</v>
      </c>
      <c r="AT81" s="136">
        <v>430</v>
      </c>
      <c r="AU81" s="136">
        <v>1559</v>
      </c>
      <c r="AV81" s="136">
        <v>600</v>
      </c>
      <c r="AW81" s="136">
        <v>4000</v>
      </c>
      <c r="AX81" s="136">
        <v>624</v>
      </c>
      <c r="AY81" s="136">
        <v>1248</v>
      </c>
      <c r="AZ81" s="136">
        <v>888</v>
      </c>
      <c r="BA81" s="136">
        <v>750</v>
      </c>
      <c r="BB81" s="136">
        <v>1700</v>
      </c>
      <c r="BC81" s="136">
        <v>771</v>
      </c>
    </row>
    <row r="82" spans="1:55" s="137" customFormat="1" ht="15.75">
      <c r="A82" s="132" t="s">
        <v>194</v>
      </c>
      <c r="B82" s="133">
        <f t="shared" si="13"/>
        <v>39353</v>
      </c>
      <c r="C82" s="134"/>
      <c r="D82" s="135"/>
      <c r="E82" s="136">
        <v>262</v>
      </c>
      <c r="F82" s="136">
        <v>1200</v>
      </c>
      <c r="G82" s="136">
        <v>829</v>
      </c>
      <c r="H82" s="136">
        <v>1235</v>
      </c>
      <c r="I82" s="136">
        <v>1389</v>
      </c>
      <c r="J82" s="136">
        <v>480</v>
      </c>
      <c r="K82" s="136">
        <v>640</v>
      </c>
      <c r="L82" s="136">
        <v>480</v>
      </c>
      <c r="M82" s="136"/>
      <c r="N82" s="136">
        <v>314</v>
      </c>
      <c r="O82" s="136">
        <v>349</v>
      </c>
      <c r="P82" s="136">
        <v>675</v>
      </c>
      <c r="Q82" s="136"/>
      <c r="R82" s="136">
        <v>700</v>
      </c>
      <c r="S82" s="136">
        <v>480</v>
      </c>
      <c r="T82" s="136">
        <v>800</v>
      </c>
      <c r="U82" s="136">
        <v>910</v>
      </c>
      <c r="V82" s="136">
        <v>600</v>
      </c>
      <c r="W82" s="136">
        <v>624</v>
      </c>
      <c r="X82" s="136">
        <v>3574</v>
      </c>
      <c r="Y82" s="136">
        <v>264</v>
      </c>
      <c r="Z82" s="136">
        <v>552</v>
      </c>
      <c r="AA82" s="136">
        <v>480</v>
      </c>
      <c r="AB82" s="136">
        <v>780</v>
      </c>
      <c r="AC82" s="136">
        <v>499</v>
      </c>
      <c r="AD82" s="136">
        <v>650</v>
      </c>
      <c r="AE82" s="136">
        <v>912</v>
      </c>
      <c r="AF82" s="136">
        <v>600</v>
      </c>
      <c r="AG82" s="136">
        <v>960</v>
      </c>
      <c r="AH82" s="136">
        <v>780</v>
      </c>
      <c r="AI82" s="136">
        <v>636</v>
      </c>
      <c r="AJ82" s="136">
        <v>600</v>
      </c>
      <c r="AK82" s="136">
        <v>960</v>
      </c>
      <c r="AL82" s="136">
        <v>900</v>
      </c>
      <c r="AM82" s="136"/>
      <c r="AN82" s="136"/>
      <c r="AO82" s="136">
        <v>888</v>
      </c>
      <c r="AP82" s="136">
        <v>251</v>
      </c>
      <c r="AQ82" s="136">
        <v>1200</v>
      </c>
      <c r="AR82" s="136"/>
      <c r="AS82" s="136">
        <v>356</v>
      </c>
      <c r="AT82" s="136">
        <v>430</v>
      </c>
      <c r="AU82" s="136">
        <v>1104</v>
      </c>
      <c r="AV82" s="136">
        <v>600</v>
      </c>
      <c r="AW82" s="136">
        <v>3500</v>
      </c>
      <c r="AX82" s="136">
        <v>624</v>
      </c>
      <c r="AY82" s="136">
        <v>1248</v>
      </c>
      <c r="AZ82" s="136">
        <v>888</v>
      </c>
      <c r="BA82" s="136">
        <v>750</v>
      </c>
      <c r="BB82" s="136">
        <v>1700</v>
      </c>
      <c r="BC82" s="136">
        <v>700</v>
      </c>
    </row>
    <row r="83" spans="1:55" s="137" customFormat="1" ht="15.75">
      <c r="A83" s="132" t="s">
        <v>195</v>
      </c>
      <c r="B83" s="133">
        <f t="shared" si="13"/>
        <v>37009</v>
      </c>
      <c r="C83" s="134"/>
      <c r="D83" s="135"/>
      <c r="E83" s="136">
        <v>262</v>
      </c>
      <c r="F83" s="136">
        <v>1200</v>
      </c>
      <c r="G83" s="136">
        <v>829</v>
      </c>
      <c r="H83" s="136">
        <v>600</v>
      </c>
      <c r="I83" s="136">
        <v>624</v>
      </c>
      <c r="J83" s="136">
        <v>480</v>
      </c>
      <c r="K83" s="136">
        <v>757</v>
      </c>
      <c r="L83" s="149"/>
      <c r="M83" s="136">
        <v>480</v>
      </c>
      <c r="N83" s="136">
        <v>314</v>
      </c>
      <c r="O83" s="136">
        <v>349</v>
      </c>
      <c r="P83" s="136">
        <v>539</v>
      </c>
      <c r="Q83" s="136">
        <v>880</v>
      </c>
      <c r="R83" s="136">
        <v>800</v>
      </c>
      <c r="S83" s="136">
        <v>480</v>
      </c>
      <c r="T83" s="136">
        <v>650</v>
      </c>
      <c r="U83" s="136">
        <v>742</v>
      </c>
      <c r="V83" s="136">
        <v>600</v>
      </c>
      <c r="W83" s="136">
        <v>687</v>
      </c>
      <c r="X83" s="136">
        <v>566</v>
      </c>
      <c r="Y83" s="136">
        <v>264</v>
      </c>
      <c r="Z83" s="136">
        <v>480</v>
      </c>
      <c r="AA83" s="136">
        <v>480</v>
      </c>
      <c r="AB83" s="136">
        <v>1385</v>
      </c>
      <c r="AC83" s="136">
        <v>499</v>
      </c>
      <c r="AD83" s="136">
        <v>630</v>
      </c>
      <c r="AE83" s="136">
        <v>624</v>
      </c>
      <c r="AF83" s="136">
        <v>1204</v>
      </c>
      <c r="AG83" s="136">
        <v>910</v>
      </c>
      <c r="AH83" s="136">
        <v>624</v>
      </c>
      <c r="AI83" s="136">
        <v>520</v>
      </c>
      <c r="AJ83" s="136">
        <v>870</v>
      </c>
      <c r="AK83" s="136">
        <v>960</v>
      </c>
      <c r="AL83" s="136">
        <v>350</v>
      </c>
      <c r="AM83" s="136">
        <v>480</v>
      </c>
      <c r="AN83" s="136">
        <v>457</v>
      </c>
      <c r="AO83" s="136">
        <v>888</v>
      </c>
      <c r="AP83" s="136">
        <v>314</v>
      </c>
      <c r="AQ83" s="136">
        <v>624</v>
      </c>
      <c r="AR83" s="136"/>
      <c r="AS83" s="136">
        <v>356</v>
      </c>
      <c r="AT83" s="136">
        <v>576</v>
      </c>
      <c r="AU83" s="136">
        <v>1617</v>
      </c>
      <c r="AV83" s="136">
        <v>600</v>
      </c>
      <c r="AW83" s="136">
        <v>4000</v>
      </c>
      <c r="AX83" s="136">
        <v>624</v>
      </c>
      <c r="AY83" s="136">
        <v>960</v>
      </c>
      <c r="AZ83" s="136">
        <v>600</v>
      </c>
      <c r="BA83" s="136">
        <v>750</v>
      </c>
      <c r="BB83" s="136">
        <v>1900</v>
      </c>
      <c r="BC83" s="136">
        <v>624</v>
      </c>
    </row>
    <row r="84" spans="1:55" s="137" customFormat="1" ht="15.75">
      <c r="A84" s="132" t="s">
        <v>196</v>
      </c>
      <c r="B84" s="133">
        <f t="shared" si="13"/>
        <v>38274</v>
      </c>
      <c r="C84" s="134"/>
      <c r="D84" s="135"/>
      <c r="E84" s="136">
        <v>207</v>
      </c>
      <c r="F84" s="136">
        <v>1000</v>
      </c>
      <c r="G84" s="136">
        <v>700</v>
      </c>
      <c r="H84" s="136">
        <v>840</v>
      </c>
      <c r="I84" s="136">
        <v>1174</v>
      </c>
      <c r="J84" s="136">
        <v>400</v>
      </c>
      <c r="K84" s="136">
        <v>640</v>
      </c>
      <c r="L84" s="136"/>
      <c r="M84" s="136"/>
      <c r="N84" s="136">
        <v>240</v>
      </c>
      <c r="O84" s="136">
        <v>295</v>
      </c>
      <c r="P84" s="136">
        <v>736</v>
      </c>
      <c r="Q84" s="136">
        <v>1100</v>
      </c>
      <c r="R84" s="136">
        <v>1500</v>
      </c>
      <c r="S84" s="136">
        <v>406</v>
      </c>
      <c r="T84" s="136">
        <v>530</v>
      </c>
      <c r="U84" s="136">
        <v>800</v>
      </c>
      <c r="V84" s="136">
        <v>507</v>
      </c>
      <c r="W84" s="136">
        <v>535</v>
      </c>
      <c r="X84" s="136">
        <v>1898</v>
      </c>
      <c r="Y84" s="136">
        <v>230</v>
      </c>
      <c r="Z84" s="136">
        <v>584</v>
      </c>
      <c r="AA84" s="136"/>
      <c r="AB84" s="136">
        <v>1806</v>
      </c>
      <c r="AC84" s="136">
        <v>499</v>
      </c>
      <c r="AD84" s="136"/>
      <c r="AE84" s="136">
        <v>771</v>
      </c>
      <c r="AF84" s="136">
        <v>1072</v>
      </c>
      <c r="AG84" s="136">
        <v>770</v>
      </c>
      <c r="AH84" s="136">
        <v>528</v>
      </c>
      <c r="AI84" s="136">
        <v>750</v>
      </c>
      <c r="AJ84" s="136">
        <v>750</v>
      </c>
      <c r="AK84" s="136">
        <v>811</v>
      </c>
      <c r="AL84" s="136">
        <v>700</v>
      </c>
      <c r="AM84" s="136"/>
      <c r="AN84" s="136">
        <v>250</v>
      </c>
      <c r="AO84" s="136">
        <v>1520</v>
      </c>
      <c r="AP84" s="136"/>
      <c r="AQ84" s="136">
        <v>758</v>
      </c>
      <c r="AR84" s="136">
        <v>35</v>
      </c>
      <c r="AS84" s="136">
        <v>356</v>
      </c>
      <c r="AT84" s="136">
        <v>323</v>
      </c>
      <c r="AU84" s="136">
        <v>1200</v>
      </c>
      <c r="AV84" s="136">
        <v>993</v>
      </c>
      <c r="AW84" s="136">
        <v>3200</v>
      </c>
      <c r="AX84" s="136">
        <v>1856</v>
      </c>
      <c r="AY84" s="136">
        <v>654</v>
      </c>
      <c r="AZ84" s="136">
        <v>750</v>
      </c>
      <c r="BA84" s="136">
        <v>1400</v>
      </c>
      <c r="BB84" s="136">
        <v>1500</v>
      </c>
      <c r="BC84" s="136">
        <v>700</v>
      </c>
    </row>
    <row r="85" spans="1:55" s="137" customFormat="1" ht="15">
      <c r="A85" s="132"/>
      <c r="B85" s="133"/>
      <c r="C85" s="134"/>
      <c r="D85" s="135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</row>
    <row r="86" spans="1:55" s="137" customFormat="1" ht="15">
      <c r="A86" s="132" t="s">
        <v>9</v>
      </c>
      <c r="B86" s="133">
        <f>E86+F86+G86+H86+I86+J86+K86+L86+M86+N86+O86+P86+Q86+R86+S86+T86+U86+V86+W86+X86+Y86+Z86+AA86+AB86+AC86+AD86+AE86+AF86+AG86+AH86+AI86+AJ86+AK86+AL86+AM86+AN86+AO86+AP86+AQ86+AR86+AS86+AT86+AU86+AV86+AW86+AX86+AY86+AZ86+BA86+BB86+BC86</f>
        <v>0</v>
      </c>
      <c r="C86" s="134"/>
      <c r="D86" s="135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</row>
    <row r="87" spans="1:55" s="137" customFormat="1" ht="15">
      <c r="A87" s="132"/>
      <c r="B87" s="133"/>
      <c r="C87" s="134"/>
      <c r="D87" s="135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</row>
    <row r="88" spans="1:55" s="137" customFormat="1" ht="15">
      <c r="A88" s="132" t="s">
        <v>10</v>
      </c>
      <c r="B88" s="133">
        <f>E88+F88+G88+H88+I88+J88+K88+L88+M88+N88+O88+P88+Q88+R88+S88+T88+U88+V88+W88+X88+Y88+Z88+AA88+AB88+AC88+AD88+AE88+AF88+AG88+AH88+AI88+AJ88+AK88+AL88+AM88+AN88+AO88+AP88+AQ88+AR88+AS88+AT88+AU88+AV88+AW88+AX88+AY88+AZ88+BA88+BB88+BC88</f>
        <v>0</v>
      </c>
      <c r="C88" s="134"/>
      <c r="D88" s="135"/>
      <c r="E88" s="136"/>
      <c r="F88" s="136"/>
      <c r="G88" s="136"/>
      <c r="H88" s="136"/>
      <c r="I88" s="177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77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</row>
    <row r="89" spans="1:55" s="137" customFormat="1" ht="15.75">
      <c r="A89" s="132" t="s">
        <v>11</v>
      </c>
      <c r="B89" s="163">
        <v>3138000</v>
      </c>
      <c r="C89" s="134"/>
      <c r="D89" s="135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</row>
    <row r="90" spans="1:55" s="137" customFormat="1" ht="15">
      <c r="A90" s="132"/>
      <c r="B90" s="133"/>
      <c r="C90" s="134"/>
      <c r="D90" s="135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</row>
    <row r="91" spans="1:55" s="137" customFormat="1" ht="15.75">
      <c r="A91" s="162" t="s">
        <v>296</v>
      </c>
      <c r="B91" s="163">
        <f>B96+B97+B98+B99+B100+B101+B102+B103+B95+B94+B93+B92</f>
        <v>2892313</v>
      </c>
      <c r="C91" s="134"/>
      <c r="D91" s="135"/>
      <c r="E91" s="164">
        <f>E96+E97+E98+E99+E100+E101+E102+E103+E95+E94+E93</f>
        <v>59226</v>
      </c>
      <c r="F91" s="164">
        <f aca="true" t="shared" si="14" ref="F91:BC91">F96+F97+F98+F99+F100+F101+F102+F103+F95+F94+F93</f>
        <v>72186</v>
      </c>
      <c r="G91" s="164">
        <f t="shared" si="14"/>
        <v>62480</v>
      </c>
      <c r="H91" s="164">
        <f t="shared" si="14"/>
        <v>50666</v>
      </c>
      <c r="I91" s="164">
        <f t="shared" si="14"/>
        <v>57824</v>
      </c>
      <c r="J91" s="164">
        <f t="shared" si="14"/>
        <v>36450</v>
      </c>
      <c r="K91" s="164">
        <f t="shared" si="14"/>
        <v>39771</v>
      </c>
      <c r="L91" s="164">
        <f t="shared" si="14"/>
        <v>51850</v>
      </c>
      <c r="M91" s="164">
        <f t="shared" si="14"/>
        <v>62511</v>
      </c>
      <c r="N91" s="164">
        <f t="shared" si="14"/>
        <v>34248</v>
      </c>
      <c r="O91" s="164">
        <f t="shared" si="14"/>
        <v>74547</v>
      </c>
      <c r="P91" s="164">
        <f t="shared" si="14"/>
        <v>53386</v>
      </c>
      <c r="Q91" s="164">
        <f t="shared" si="14"/>
        <v>39606</v>
      </c>
      <c r="R91" s="164">
        <f t="shared" si="14"/>
        <v>73401</v>
      </c>
      <c r="S91" s="164">
        <f t="shared" si="14"/>
        <v>50390</v>
      </c>
      <c r="T91" s="164">
        <f t="shared" si="14"/>
        <v>62315</v>
      </c>
      <c r="U91" s="164">
        <f t="shared" si="14"/>
        <v>56353</v>
      </c>
      <c r="V91" s="164">
        <f t="shared" si="14"/>
        <v>29177</v>
      </c>
      <c r="W91" s="164">
        <f t="shared" si="14"/>
        <v>56444</v>
      </c>
      <c r="X91" s="164">
        <f t="shared" si="14"/>
        <v>63218</v>
      </c>
      <c r="Y91" s="164">
        <f t="shared" si="14"/>
        <v>45129</v>
      </c>
      <c r="Z91" s="164">
        <f t="shared" si="14"/>
        <v>75114</v>
      </c>
      <c r="AA91" s="164">
        <f t="shared" si="14"/>
        <v>44154</v>
      </c>
      <c r="AB91" s="164">
        <f t="shared" si="14"/>
        <v>53930</v>
      </c>
      <c r="AC91" s="164">
        <f t="shared" si="14"/>
        <v>65542</v>
      </c>
      <c r="AD91" s="164">
        <f t="shared" si="14"/>
        <v>33900</v>
      </c>
      <c r="AE91" s="164">
        <f t="shared" si="14"/>
        <v>43844</v>
      </c>
      <c r="AF91" s="164">
        <f t="shared" si="14"/>
        <v>57513</v>
      </c>
      <c r="AG91" s="164">
        <f t="shared" si="14"/>
        <v>43767</v>
      </c>
      <c r="AH91" s="164">
        <f t="shared" si="14"/>
        <v>41058</v>
      </c>
      <c r="AI91" s="164">
        <f t="shared" si="14"/>
        <v>69584</v>
      </c>
      <c r="AJ91" s="164">
        <f t="shared" si="14"/>
        <v>42500</v>
      </c>
      <c r="AK91" s="164">
        <f t="shared" si="14"/>
        <v>41117</v>
      </c>
      <c r="AL91" s="164">
        <f t="shared" si="14"/>
        <v>40200</v>
      </c>
      <c r="AM91" s="164">
        <f t="shared" si="14"/>
        <v>49660</v>
      </c>
      <c r="AN91" s="164">
        <f t="shared" si="14"/>
        <v>47422</v>
      </c>
      <c r="AO91" s="164">
        <f t="shared" si="14"/>
        <v>29788</v>
      </c>
      <c r="AP91" s="164">
        <f t="shared" si="14"/>
        <v>49536</v>
      </c>
      <c r="AQ91" s="164">
        <f t="shared" si="14"/>
        <v>43818</v>
      </c>
      <c r="AR91" s="164">
        <f t="shared" si="14"/>
        <v>57209</v>
      </c>
      <c r="AS91" s="164">
        <f t="shared" si="14"/>
        <v>23541</v>
      </c>
      <c r="AT91" s="164">
        <f t="shared" si="14"/>
        <v>50719</v>
      </c>
      <c r="AU91" s="164">
        <f t="shared" si="14"/>
        <v>71517</v>
      </c>
      <c r="AV91" s="164">
        <f t="shared" si="14"/>
        <v>66127</v>
      </c>
      <c r="AW91" s="164">
        <f t="shared" si="14"/>
        <v>240936</v>
      </c>
      <c r="AX91" s="164">
        <f t="shared" si="14"/>
        <v>76517</v>
      </c>
      <c r="AY91" s="164">
        <f t="shared" si="14"/>
        <v>66252</v>
      </c>
      <c r="AZ91" s="164">
        <f t="shared" si="14"/>
        <v>52193</v>
      </c>
      <c r="BA91" s="164">
        <f t="shared" si="14"/>
        <v>45412</v>
      </c>
      <c r="BB91" s="164">
        <f t="shared" si="14"/>
        <v>36703</v>
      </c>
      <c r="BC91" s="164">
        <f t="shared" si="14"/>
        <v>41606</v>
      </c>
    </row>
    <row r="92" spans="1:55" s="137" customFormat="1" ht="15.75">
      <c r="A92" s="132" t="s">
        <v>382</v>
      </c>
      <c r="B92" s="163">
        <v>59956</v>
      </c>
      <c r="C92" s="134"/>
      <c r="D92" s="135"/>
      <c r="E92" s="48"/>
      <c r="F92" s="48"/>
      <c r="G92" s="48">
        <v>740</v>
      </c>
      <c r="H92" s="48"/>
      <c r="I92" s="48">
        <v>1310</v>
      </c>
      <c r="J92" s="48"/>
      <c r="K92" s="48"/>
      <c r="L92" s="48"/>
      <c r="M92" s="48">
        <v>2200</v>
      </c>
      <c r="N92" s="48">
        <v>2800</v>
      </c>
      <c r="O92" s="48"/>
      <c r="P92" s="48">
        <v>1584</v>
      </c>
      <c r="Q92" s="48"/>
      <c r="R92" s="48">
        <v>910</v>
      </c>
      <c r="S92" s="48">
        <v>1080</v>
      </c>
      <c r="T92" s="48"/>
      <c r="U92" s="48">
        <v>5900</v>
      </c>
      <c r="V92" s="48">
        <v>3762</v>
      </c>
      <c r="W92" s="48"/>
      <c r="X92" s="48"/>
      <c r="Y92" s="48"/>
      <c r="Z92" s="48"/>
      <c r="AA92" s="48">
        <v>13120</v>
      </c>
      <c r="AB92" s="48"/>
      <c r="AC92" s="48">
        <v>2150</v>
      </c>
      <c r="AD92" s="48"/>
      <c r="AE92" s="48"/>
      <c r="AF92" s="48"/>
      <c r="AG92" s="48"/>
      <c r="AH92" s="48">
        <v>9900</v>
      </c>
      <c r="AI92" s="48"/>
      <c r="AJ92" s="48">
        <v>300</v>
      </c>
      <c r="AK92" s="48"/>
      <c r="AL92" s="48"/>
      <c r="AM92" s="78"/>
      <c r="AN92" s="48">
        <v>2400</v>
      </c>
      <c r="AO92" s="48"/>
      <c r="AP92" s="48"/>
      <c r="AQ92" s="48"/>
      <c r="AR92" s="48"/>
      <c r="AS92" s="48">
        <v>1800</v>
      </c>
      <c r="AT92" s="48"/>
      <c r="AU92" s="48"/>
      <c r="AV92" s="48"/>
      <c r="AW92" s="48">
        <v>10000</v>
      </c>
      <c r="AX92" s="48"/>
      <c r="AY92" s="48"/>
      <c r="AZ92" s="48"/>
      <c r="BA92" s="48"/>
      <c r="BB92" s="48"/>
      <c r="BC92" s="48"/>
    </row>
    <row r="93" spans="1:55" s="137" customFormat="1" ht="15.75">
      <c r="A93" s="132" t="s">
        <v>365</v>
      </c>
      <c r="B93" s="163">
        <v>23205</v>
      </c>
      <c r="C93" s="134"/>
      <c r="D93" s="135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>
        <v>2000</v>
      </c>
      <c r="R93" s="48"/>
      <c r="S93" s="48"/>
      <c r="T93" s="48"/>
      <c r="U93" s="48">
        <v>700</v>
      </c>
      <c r="V93" s="48">
        <v>864</v>
      </c>
      <c r="W93" s="48"/>
      <c r="X93" s="48">
        <v>1704</v>
      </c>
      <c r="Y93" s="48"/>
      <c r="Z93" s="48"/>
      <c r="AA93" s="48"/>
      <c r="AB93" s="48">
        <v>1770</v>
      </c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78"/>
      <c r="AN93" s="48">
        <v>4880</v>
      </c>
      <c r="AO93" s="48"/>
      <c r="AP93" s="48">
        <v>1215</v>
      </c>
      <c r="AQ93" s="48"/>
      <c r="AR93" s="48"/>
      <c r="AS93" s="48">
        <v>72</v>
      </c>
      <c r="AT93" s="48"/>
      <c r="AU93" s="48"/>
      <c r="AV93" s="48"/>
      <c r="AW93" s="48">
        <v>10000</v>
      </c>
      <c r="AX93" s="48"/>
      <c r="AY93" s="48"/>
      <c r="AZ93" s="48"/>
      <c r="BA93" s="48"/>
      <c r="BB93" s="48"/>
      <c r="BC93" s="48"/>
    </row>
    <row r="94" spans="1:83" s="137" customFormat="1" ht="15.75">
      <c r="A94" s="132" t="s">
        <v>344</v>
      </c>
      <c r="B94" s="163">
        <v>40619</v>
      </c>
      <c r="C94" s="134"/>
      <c r="D94" s="135"/>
      <c r="E94" s="40"/>
      <c r="F94" s="40">
        <v>1160</v>
      </c>
      <c r="G94" s="40">
        <v>717</v>
      </c>
      <c r="H94" s="40">
        <v>14632</v>
      </c>
      <c r="I94" s="40"/>
      <c r="J94" s="40"/>
      <c r="K94" s="40"/>
      <c r="L94" s="40"/>
      <c r="M94" s="40">
        <v>400</v>
      </c>
      <c r="N94" s="40"/>
      <c r="O94" s="40"/>
      <c r="P94" s="40"/>
      <c r="Q94" s="40"/>
      <c r="R94" s="40">
        <v>7297</v>
      </c>
      <c r="S94" s="40"/>
      <c r="T94" s="40"/>
      <c r="U94" s="40"/>
      <c r="V94" s="40"/>
      <c r="W94" s="40"/>
      <c r="X94" s="40">
        <v>1812</v>
      </c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>
        <v>3055</v>
      </c>
      <c r="AJ94" s="40"/>
      <c r="AK94" s="40"/>
      <c r="AL94" s="40"/>
      <c r="AM94" s="136"/>
      <c r="AN94" s="40"/>
      <c r="AO94" s="40"/>
      <c r="AP94" s="40"/>
      <c r="AQ94" s="40"/>
      <c r="AR94" s="40">
        <v>537</v>
      </c>
      <c r="AS94" s="40"/>
      <c r="AT94" s="40">
        <v>3312</v>
      </c>
      <c r="AU94" s="40"/>
      <c r="AV94" s="40"/>
      <c r="AW94" s="40">
        <v>5000</v>
      </c>
      <c r="AX94" s="40"/>
      <c r="AY94" s="40"/>
      <c r="AZ94" s="40"/>
      <c r="BA94" s="40"/>
      <c r="BB94" s="40">
        <v>2000</v>
      </c>
      <c r="BC94" s="136">
        <v>697</v>
      </c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7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</row>
    <row r="95" spans="1:55" s="137" customFormat="1" ht="15.75">
      <c r="A95" s="132" t="s">
        <v>320</v>
      </c>
      <c r="B95" s="163">
        <v>119581</v>
      </c>
      <c r="C95" s="134"/>
      <c r="D95" s="135"/>
      <c r="E95" s="40">
        <v>1250</v>
      </c>
      <c r="F95" s="40"/>
      <c r="G95" s="40">
        <v>282</v>
      </c>
      <c r="H95" s="40">
        <v>3240</v>
      </c>
      <c r="I95" s="40"/>
      <c r="J95" s="40"/>
      <c r="K95" s="40"/>
      <c r="L95" s="40">
        <v>11600</v>
      </c>
      <c r="M95" s="40">
        <v>2450</v>
      </c>
      <c r="N95" s="40">
        <v>3600</v>
      </c>
      <c r="O95" s="40">
        <v>2700</v>
      </c>
      <c r="P95" s="40"/>
      <c r="Q95" s="40">
        <v>1500</v>
      </c>
      <c r="R95" s="40">
        <v>7060</v>
      </c>
      <c r="S95" s="40">
        <v>6915</v>
      </c>
      <c r="T95" s="40"/>
      <c r="U95" s="40">
        <v>4500</v>
      </c>
      <c r="V95" s="40">
        <v>3672</v>
      </c>
      <c r="W95" s="40"/>
      <c r="X95" s="40">
        <v>2282</v>
      </c>
      <c r="Y95" s="40"/>
      <c r="Z95" s="40"/>
      <c r="AA95" s="40"/>
      <c r="AB95" s="40">
        <v>1595</v>
      </c>
      <c r="AC95" s="40"/>
      <c r="AD95" s="40"/>
      <c r="AE95" s="40">
        <v>6135</v>
      </c>
      <c r="AF95" s="40">
        <v>5000</v>
      </c>
      <c r="AG95" s="40"/>
      <c r="AH95" s="40">
        <v>6200</v>
      </c>
      <c r="AI95" s="40">
        <v>1579</v>
      </c>
      <c r="AJ95" s="40"/>
      <c r="AK95" s="40"/>
      <c r="AL95" s="40">
        <v>5000</v>
      </c>
      <c r="AM95" s="136"/>
      <c r="AN95" s="40">
        <v>4100</v>
      </c>
      <c r="AO95" s="40"/>
      <c r="AP95" s="40">
        <v>1042</v>
      </c>
      <c r="AQ95" s="40"/>
      <c r="AR95" s="40">
        <v>13158</v>
      </c>
      <c r="AS95" s="40"/>
      <c r="AT95" s="40"/>
      <c r="AU95" s="40"/>
      <c r="AV95" s="40"/>
      <c r="AW95" s="40">
        <v>15000</v>
      </c>
      <c r="AX95" s="40">
        <v>7063</v>
      </c>
      <c r="AY95" s="40"/>
      <c r="AZ95" s="40"/>
      <c r="BA95" s="40"/>
      <c r="BB95" s="40"/>
      <c r="BC95" s="136">
        <v>2658</v>
      </c>
    </row>
    <row r="96" spans="1:55" s="137" customFormat="1" ht="15.75">
      <c r="A96" s="132" t="s">
        <v>200</v>
      </c>
      <c r="B96" s="133">
        <f>E96+F96+G96+H96+I96+J96+K96+L96+M96+N96+O96+P96+Q96+R96+S96+T96+U96+V96+W96+X96+Y96+Z96+AA96+AB96+AC96+AD96+AE96+AF96+AG96+AH96+AI96+AJ96+AK96+AL96+AM96+AN96+AO96+AP96+AQ96+AR96+AS96+AT96+AU96+AV96+AW96+AX96+AY96+AZ96+BA96+BB96+BC96</f>
        <v>348238</v>
      </c>
      <c r="C96" s="134"/>
      <c r="D96" s="135"/>
      <c r="E96" s="136">
        <v>3000</v>
      </c>
      <c r="F96" s="136">
        <v>13840</v>
      </c>
      <c r="G96" s="136">
        <v>11722</v>
      </c>
      <c r="H96" s="136">
        <v>348</v>
      </c>
      <c r="I96" s="136">
        <v>19423</v>
      </c>
      <c r="J96" s="136"/>
      <c r="K96" s="136">
        <v>2181</v>
      </c>
      <c r="L96" s="136">
        <v>20700</v>
      </c>
      <c r="M96" s="136">
        <v>23500</v>
      </c>
      <c r="N96" s="136">
        <v>5575</v>
      </c>
      <c r="O96" s="136">
        <v>8023</v>
      </c>
      <c r="P96" s="136">
        <v>7061</v>
      </c>
      <c r="Q96" s="136">
        <v>17806</v>
      </c>
      <c r="R96" s="136"/>
      <c r="S96" s="136">
        <v>3179</v>
      </c>
      <c r="T96" s="136"/>
      <c r="U96" s="136">
        <v>11952</v>
      </c>
      <c r="V96" s="136"/>
      <c r="W96" s="136">
        <v>4840</v>
      </c>
      <c r="X96" s="136">
        <v>8123</v>
      </c>
      <c r="Y96" s="136">
        <v>715</v>
      </c>
      <c r="Z96" s="136">
        <v>2924</v>
      </c>
      <c r="AA96" s="136"/>
      <c r="AB96" s="136">
        <v>12400</v>
      </c>
      <c r="AC96" s="136">
        <v>11300</v>
      </c>
      <c r="AD96" s="136"/>
      <c r="AE96" s="136">
        <v>8845</v>
      </c>
      <c r="AF96" s="136">
        <v>8050</v>
      </c>
      <c r="AG96" s="136"/>
      <c r="AH96" s="136"/>
      <c r="AI96" s="136">
        <v>8290</v>
      </c>
      <c r="AJ96" s="136">
        <v>1100</v>
      </c>
      <c r="AK96" s="136">
        <v>5873</v>
      </c>
      <c r="AL96" s="136">
        <v>5400</v>
      </c>
      <c r="AM96" s="136"/>
      <c r="AN96" s="136">
        <v>9115</v>
      </c>
      <c r="AO96" s="136"/>
      <c r="AP96" s="136">
        <v>12096</v>
      </c>
      <c r="AQ96" s="136"/>
      <c r="AR96" s="136">
        <v>12777</v>
      </c>
      <c r="AS96" s="136"/>
      <c r="AT96" s="136">
        <v>6607</v>
      </c>
      <c r="AU96" s="136">
        <v>13787</v>
      </c>
      <c r="AV96" s="136">
        <v>344</v>
      </c>
      <c r="AW96" s="136">
        <v>25000</v>
      </c>
      <c r="AX96" s="136">
        <v>22600</v>
      </c>
      <c r="AY96" s="136"/>
      <c r="AZ96" s="136">
        <v>5958</v>
      </c>
      <c r="BA96" s="136">
        <v>4158</v>
      </c>
      <c r="BB96" s="136">
        <v>1349</v>
      </c>
      <c r="BC96" s="136">
        <v>8277</v>
      </c>
    </row>
    <row r="97" spans="1:55" s="137" customFormat="1" ht="15.75">
      <c r="A97" s="132" t="s">
        <v>214</v>
      </c>
      <c r="B97" s="133">
        <f>E97+F97+G97+H97+I97+J97+K97+L97+M97+N97+O97+P97+Q97+R97+S97+T97+U97+V97+W97+X97+Y97+Z97+AA97+AB97+AC97+AD97+AE97+AF97+AG97+AH97+AI97+AJ97+AK97+AL97+AM97+AN97+AO97+AP97+AQ97+AR97+AS97+AT97+AU97+AV97+AW97+AX97+AY97+AZ97+BA97+BB97+BC97</f>
        <v>852515</v>
      </c>
      <c r="C97" s="134"/>
      <c r="D97" s="135"/>
      <c r="E97" s="136">
        <v>13832</v>
      </c>
      <c r="F97" s="136">
        <v>30106</v>
      </c>
      <c r="G97" s="136">
        <v>22085</v>
      </c>
      <c r="H97" s="136">
        <v>6866</v>
      </c>
      <c r="I97" s="136">
        <v>23813</v>
      </c>
      <c r="J97" s="136"/>
      <c r="K97" s="136">
        <v>5905</v>
      </c>
      <c r="L97" s="136">
        <v>15990</v>
      </c>
      <c r="M97" s="136">
        <v>18600</v>
      </c>
      <c r="N97" s="136">
        <v>16725</v>
      </c>
      <c r="O97" s="136">
        <v>44474</v>
      </c>
      <c r="P97" s="136">
        <v>26274</v>
      </c>
      <c r="Q97" s="136">
        <v>15000</v>
      </c>
      <c r="R97" s="136">
        <v>26075</v>
      </c>
      <c r="S97" s="136">
        <v>21200</v>
      </c>
      <c r="T97" s="136"/>
      <c r="U97" s="136">
        <v>11771</v>
      </c>
      <c r="V97" s="136">
        <v>-2618</v>
      </c>
      <c r="W97" s="136">
        <v>15487</v>
      </c>
      <c r="X97" s="136">
        <v>20328</v>
      </c>
      <c r="Y97" s="136"/>
      <c r="Z97" s="136">
        <v>38263</v>
      </c>
      <c r="AA97" s="136">
        <v>14230</v>
      </c>
      <c r="AB97" s="136">
        <v>17340</v>
      </c>
      <c r="AC97" s="136">
        <v>21006</v>
      </c>
      <c r="AD97" s="136">
        <v>12000</v>
      </c>
      <c r="AE97" s="136">
        <v>15574</v>
      </c>
      <c r="AF97" s="136">
        <v>10300</v>
      </c>
      <c r="AG97" s="136">
        <v>17434</v>
      </c>
      <c r="AH97" s="136">
        <v>6807</v>
      </c>
      <c r="AI97" s="136">
        <v>23230</v>
      </c>
      <c r="AJ97" s="136">
        <v>19300</v>
      </c>
      <c r="AK97" s="136">
        <v>28884</v>
      </c>
      <c r="AL97" s="136">
        <v>8300</v>
      </c>
      <c r="AM97" s="136">
        <v>33221</v>
      </c>
      <c r="AN97" s="136">
        <v>19650</v>
      </c>
      <c r="AO97" s="136"/>
      <c r="AP97" s="136">
        <v>10618</v>
      </c>
      <c r="AQ97" s="136">
        <v>25705</v>
      </c>
      <c r="AR97" s="136">
        <v>21726</v>
      </c>
      <c r="AS97" s="136">
        <v>1000</v>
      </c>
      <c r="AT97" s="136">
        <v>16800</v>
      </c>
      <c r="AU97" s="136">
        <v>13439</v>
      </c>
      <c r="AV97" s="136">
        <v>9979</v>
      </c>
      <c r="AW97" s="136">
        <v>50000</v>
      </c>
      <c r="AX97" s="136">
        <v>15000</v>
      </c>
      <c r="AY97" s="136">
        <v>27508</v>
      </c>
      <c r="AZ97" s="136">
        <v>8300</v>
      </c>
      <c r="BA97" s="136">
        <v>18442</v>
      </c>
      <c r="BB97" s="136">
        <v>5100</v>
      </c>
      <c r="BC97" s="136">
        <v>11446</v>
      </c>
    </row>
    <row r="98" spans="1:55" s="137" customFormat="1" ht="15.75">
      <c r="A98" s="132" t="s">
        <v>213</v>
      </c>
      <c r="B98" s="133">
        <f aca="true" t="shared" si="15" ref="B98:B103">E98+F98+G98+H98+I98+J98+K98+L98+M98+N98+O98+P98+Q98+R98+S98+T98+U98+V98+W98+X98+Y98+Z98+AA98+AB98+AC98+AD98+AE98+AF98+AG98+AH98+AI98+AJ98+AK98+AL98+AM98+AN98+AO98+AP98+AQ98+AR98+AS98+AT98+AU98+AV98+AW98+AX98+AY98+AZ98+BA98+BB98+BC98</f>
        <v>900330</v>
      </c>
      <c r="C98" s="134"/>
      <c r="D98" s="135"/>
      <c r="E98" s="136">
        <v>36607</v>
      </c>
      <c r="F98" s="136">
        <v>15820</v>
      </c>
      <c r="G98" s="136">
        <v>19398</v>
      </c>
      <c r="H98" s="136">
        <v>20250</v>
      </c>
      <c r="I98" s="136">
        <v>13000</v>
      </c>
      <c r="J98" s="136">
        <v>16150</v>
      </c>
      <c r="K98" s="136">
        <v>11519</v>
      </c>
      <c r="L98" s="136"/>
      <c r="M98" s="136">
        <v>16300</v>
      </c>
      <c r="N98" s="136">
        <v>6529</v>
      </c>
      <c r="O98" s="136">
        <v>13475</v>
      </c>
      <c r="P98" s="136">
        <v>16382</v>
      </c>
      <c r="Q98" s="136">
        <v>3300</v>
      </c>
      <c r="R98" s="136">
        <v>32969</v>
      </c>
      <c r="S98" s="136">
        <v>11708</v>
      </c>
      <c r="T98" s="136">
        <v>35000</v>
      </c>
      <c r="U98" s="136">
        <v>18465</v>
      </c>
      <c r="V98" s="136">
        <v>16198</v>
      </c>
      <c r="W98" s="136">
        <v>16512</v>
      </c>
      <c r="X98" s="136">
        <v>26325</v>
      </c>
      <c r="Y98" s="136">
        <v>35677</v>
      </c>
      <c r="Z98" s="136">
        <v>23307</v>
      </c>
      <c r="AA98" s="136">
        <v>5448</v>
      </c>
      <c r="AB98" s="136"/>
      <c r="AC98" s="136">
        <v>21815</v>
      </c>
      <c r="AD98" s="136">
        <v>16000</v>
      </c>
      <c r="AE98" s="136">
        <v>13112</v>
      </c>
      <c r="AF98" s="136">
        <v>25616</v>
      </c>
      <c r="AG98" s="136">
        <v>22986</v>
      </c>
      <c r="AH98" s="136">
        <v>15360</v>
      </c>
      <c r="AI98" s="136">
        <v>27154</v>
      </c>
      <c r="AJ98" s="136">
        <v>22100</v>
      </c>
      <c r="AK98" s="136">
        <v>4800</v>
      </c>
      <c r="AL98" s="136">
        <v>2500</v>
      </c>
      <c r="AM98" s="136">
        <v>12173</v>
      </c>
      <c r="AN98" s="136">
        <v>4606</v>
      </c>
      <c r="AO98" s="136">
        <v>20542</v>
      </c>
      <c r="AP98" s="136"/>
      <c r="AQ98" s="136">
        <v>10838</v>
      </c>
      <c r="AR98" s="136">
        <v>9011</v>
      </c>
      <c r="AS98" s="136">
        <v>4070</v>
      </c>
      <c r="AT98" s="136">
        <v>20827</v>
      </c>
      <c r="AU98" s="136">
        <v>31005</v>
      </c>
      <c r="AV98" s="136">
        <v>20442</v>
      </c>
      <c r="AW98" s="136">
        <v>50936</v>
      </c>
      <c r="AX98" s="136">
        <v>27000</v>
      </c>
      <c r="AY98" s="136">
        <v>35039</v>
      </c>
      <c r="AZ98" s="136">
        <v>29811</v>
      </c>
      <c r="BA98" s="136">
        <v>22812</v>
      </c>
      <c r="BB98" s="136">
        <v>10000</v>
      </c>
      <c r="BC98" s="136">
        <v>9436</v>
      </c>
    </row>
    <row r="99" spans="1:55" s="137" customFormat="1" ht="15.75">
      <c r="A99" s="132" t="s">
        <v>212</v>
      </c>
      <c r="B99" s="133">
        <f t="shared" si="15"/>
        <v>202063</v>
      </c>
      <c r="C99" s="134"/>
      <c r="D99" s="135"/>
      <c r="E99" s="136">
        <v>2888</v>
      </c>
      <c r="F99" s="136">
        <v>1540</v>
      </c>
      <c r="G99" s="136">
        <v>1620</v>
      </c>
      <c r="H99" s="136"/>
      <c r="I99" s="136"/>
      <c r="J99" s="136">
        <v>6100</v>
      </c>
      <c r="K99" s="136">
        <v>6736</v>
      </c>
      <c r="L99" s="136">
        <v>3560</v>
      </c>
      <c r="M99" s="136">
        <v>350</v>
      </c>
      <c r="N99" s="136"/>
      <c r="O99" s="136">
        <v>1920</v>
      </c>
      <c r="P99" s="136">
        <v>1553</v>
      </c>
      <c r="Q99" s="136"/>
      <c r="R99" s="136"/>
      <c r="S99" s="136">
        <v>2588</v>
      </c>
      <c r="T99" s="136">
        <v>5000</v>
      </c>
      <c r="U99" s="136"/>
      <c r="V99" s="136">
        <v>11061</v>
      </c>
      <c r="W99" s="136">
        <v>4188</v>
      </c>
      <c r="X99" s="136">
        <v>2644</v>
      </c>
      <c r="Y99" s="136">
        <v>650</v>
      </c>
      <c r="Z99" s="136">
        <v>8700</v>
      </c>
      <c r="AA99" s="136">
        <v>13523</v>
      </c>
      <c r="AB99" s="136">
        <v>6695</v>
      </c>
      <c r="AC99" s="136">
        <v>5181</v>
      </c>
      <c r="AD99" s="136"/>
      <c r="AE99" s="136"/>
      <c r="AF99" s="136">
        <v>3911</v>
      </c>
      <c r="AG99" s="136">
        <v>2000</v>
      </c>
      <c r="AH99" s="136">
        <v>11294</v>
      </c>
      <c r="AI99" s="136">
        <v>2722</v>
      </c>
      <c r="AJ99" s="136"/>
      <c r="AK99" s="136">
        <v>1560</v>
      </c>
      <c r="AL99" s="136">
        <v>15000</v>
      </c>
      <c r="AM99" s="136">
        <v>2948</v>
      </c>
      <c r="AN99" s="136">
        <v>640</v>
      </c>
      <c r="AO99" s="136">
        <v>1750</v>
      </c>
      <c r="AP99" s="136">
        <v>3443</v>
      </c>
      <c r="AQ99" s="136"/>
      <c r="AR99" s="136"/>
      <c r="AS99" s="136">
        <v>8000</v>
      </c>
      <c r="AT99" s="136"/>
      <c r="AU99" s="136">
        <v>2972</v>
      </c>
      <c r="AV99" s="136">
        <v>5469</v>
      </c>
      <c r="AW99" s="136">
        <v>30000</v>
      </c>
      <c r="AX99" s="136">
        <v>4438</v>
      </c>
      <c r="AY99" s="136">
        <v>3705</v>
      </c>
      <c r="AZ99" s="136">
        <v>3824</v>
      </c>
      <c r="BA99" s="136"/>
      <c r="BB99" s="136">
        <v>6194</v>
      </c>
      <c r="BC99" s="136">
        <v>5696</v>
      </c>
    </row>
    <row r="100" spans="1:55" s="137" customFormat="1" ht="15.75">
      <c r="A100" s="132" t="s">
        <v>211</v>
      </c>
      <c r="B100" s="133">
        <f t="shared" si="15"/>
        <v>148717</v>
      </c>
      <c r="C100" s="134"/>
      <c r="D100" s="135"/>
      <c r="E100" s="136"/>
      <c r="F100" s="136">
        <v>8976</v>
      </c>
      <c r="G100" s="136"/>
      <c r="H100" s="136"/>
      <c r="I100" s="136"/>
      <c r="J100" s="136">
        <v>14200</v>
      </c>
      <c r="K100" s="136">
        <v>6820</v>
      </c>
      <c r="L100" s="136"/>
      <c r="M100" s="136"/>
      <c r="N100" s="136">
        <v>1819</v>
      </c>
      <c r="O100" s="136">
        <v>3955</v>
      </c>
      <c r="P100" s="136">
        <v>2116</v>
      </c>
      <c r="Q100" s="136"/>
      <c r="R100" s="136"/>
      <c r="S100" s="136">
        <v>4800</v>
      </c>
      <c r="T100" s="136">
        <v>5000</v>
      </c>
      <c r="U100" s="136">
        <v>4032</v>
      </c>
      <c r="V100" s="136"/>
      <c r="W100" s="136">
        <v>7758</v>
      </c>
      <c r="X100" s="136"/>
      <c r="Y100" s="136">
        <v>3552</v>
      </c>
      <c r="Z100" s="136">
        <v>1920</v>
      </c>
      <c r="AA100" s="136">
        <v>5173</v>
      </c>
      <c r="AB100" s="136">
        <v>8489</v>
      </c>
      <c r="AC100" s="136"/>
      <c r="AD100" s="136"/>
      <c r="AE100" s="136">
        <v>178</v>
      </c>
      <c r="AF100" s="136">
        <v>189</v>
      </c>
      <c r="AG100" s="136">
        <v>1347</v>
      </c>
      <c r="AH100" s="136">
        <v>1397</v>
      </c>
      <c r="AI100" s="136">
        <v>3554</v>
      </c>
      <c r="AJ100" s="136"/>
      <c r="AK100" s="136"/>
      <c r="AL100" s="136">
        <v>4000</v>
      </c>
      <c r="AM100" s="136">
        <v>1318</v>
      </c>
      <c r="AN100" s="136">
        <v>1920</v>
      </c>
      <c r="AO100" s="136">
        <v>3500</v>
      </c>
      <c r="AP100" s="136">
        <v>2400</v>
      </c>
      <c r="AQ100" s="136"/>
      <c r="AR100" s="136"/>
      <c r="AS100" s="136">
        <v>4000</v>
      </c>
      <c r="AT100" s="136">
        <v>3173</v>
      </c>
      <c r="AU100" s="136">
        <v>1047</v>
      </c>
      <c r="AV100" s="136">
        <v>13594</v>
      </c>
      <c r="AW100" s="136">
        <v>20000</v>
      </c>
      <c r="AX100" s="136">
        <v>416</v>
      </c>
      <c r="AY100" s="136"/>
      <c r="AZ100" s="136">
        <v>1500</v>
      </c>
      <c r="BA100" s="136"/>
      <c r="BB100" s="136">
        <v>5000</v>
      </c>
      <c r="BC100" s="136">
        <v>1574</v>
      </c>
    </row>
    <row r="101" spans="1:55" s="137" customFormat="1" ht="15.75">
      <c r="A101" s="132" t="s">
        <v>210</v>
      </c>
      <c r="B101" s="133">
        <f>E101+F101+G101+H101+I101+J101+K101+L101+M101+N101+O101+P101+Q101+R101+S101+T101+U101+V101+W101+X101+Y101+Z101+AA101+AB101+AC101+AD101+AE101+AF101+AG101+AH101+AI101+AJ101+AK101+AL101+AM101+AN101+AO101+AP101+AQ101+AR101+AS101+AT101+AU101+AV101+AW101+AX101+AY101+AZ101+BA101+BB101+BC101</f>
        <v>107630</v>
      </c>
      <c r="C101" s="134"/>
      <c r="D101" s="135"/>
      <c r="E101" s="136">
        <v>1649</v>
      </c>
      <c r="F101" s="136"/>
      <c r="G101" s="136">
        <v>4256</v>
      </c>
      <c r="H101" s="136">
        <v>2886</v>
      </c>
      <c r="I101" s="136"/>
      <c r="J101" s="136"/>
      <c r="K101" s="136">
        <v>2211</v>
      </c>
      <c r="L101" s="136"/>
      <c r="M101" s="136"/>
      <c r="N101" s="136"/>
      <c r="O101" s="136"/>
      <c r="P101" s="136"/>
      <c r="Q101" s="136"/>
      <c r="R101" s="136"/>
      <c r="S101" s="136"/>
      <c r="T101" s="136">
        <v>7315</v>
      </c>
      <c r="U101" s="136">
        <v>4933</v>
      </c>
      <c r="V101" s="136"/>
      <c r="W101" s="136">
        <v>4913</v>
      </c>
      <c r="X101" s="136"/>
      <c r="Y101" s="136"/>
      <c r="Z101" s="136"/>
      <c r="AA101" s="136">
        <v>5780</v>
      </c>
      <c r="AB101" s="136">
        <v>5641</v>
      </c>
      <c r="AC101" s="136">
        <v>6240</v>
      </c>
      <c r="AD101" s="136">
        <v>1400</v>
      </c>
      <c r="AE101" s="136"/>
      <c r="AF101" s="136">
        <v>1750</v>
      </c>
      <c r="AG101" s="136"/>
      <c r="AH101" s="136"/>
      <c r="AI101" s="136"/>
      <c r="AJ101" s="136"/>
      <c r="AK101" s="136"/>
      <c r="AL101" s="136"/>
      <c r="AM101" s="136"/>
      <c r="AN101" s="136"/>
      <c r="AO101" s="136">
        <v>1500</v>
      </c>
      <c r="AP101" s="136">
        <v>6387</v>
      </c>
      <c r="AQ101" s="136"/>
      <c r="AR101" s="136"/>
      <c r="AS101" s="136">
        <v>6399</v>
      </c>
      <c r="AT101" s="136"/>
      <c r="AU101" s="136">
        <v>4049</v>
      </c>
      <c r="AV101" s="136">
        <v>16299</v>
      </c>
      <c r="AW101" s="136">
        <v>15000</v>
      </c>
      <c r="AX101" s="136"/>
      <c r="AY101" s="136"/>
      <c r="AZ101" s="136">
        <v>2800</v>
      </c>
      <c r="BA101" s="136"/>
      <c r="BB101" s="136">
        <v>4400</v>
      </c>
      <c r="BC101" s="136">
        <v>1822</v>
      </c>
    </row>
    <row r="102" spans="1:55" s="137" customFormat="1" ht="15.75">
      <c r="A102" s="132" t="s">
        <v>209</v>
      </c>
      <c r="B102" s="133">
        <f t="shared" si="15"/>
        <v>67867</v>
      </c>
      <c r="C102" s="134"/>
      <c r="D102" s="135"/>
      <c r="E102" s="136"/>
      <c r="F102" s="136"/>
      <c r="G102" s="136">
        <v>2400</v>
      </c>
      <c r="H102" s="136">
        <v>2444</v>
      </c>
      <c r="I102" s="136"/>
      <c r="J102" s="136"/>
      <c r="K102" s="136">
        <v>4399</v>
      </c>
      <c r="L102" s="149"/>
      <c r="M102" s="136">
        <v>911</v>
      </c>
      <c r="N102" s="136"/>
      <c r="O102" s="136"/>
      <c r="P102" s="136"/>
      <c r="Q102" s="136"/>
      <c r="R102" s="136"/>
      <c r="S102" s="136"/>
      <c r="T102" s="136">
        <v>10000</v>
      </c>
      <c r="U102" s="136"/>
      <c r="V102" s="136"/>
      <c r="W102" s="136">
        <v>2746</v>
      </c>
      <c r="X102" s="136"/>
      <c r="Y102" s="136">
        <v>4535</v>
      </c>
      <c r="Z102" s="136"/>
      <c r="AA102" s="136"/>
      <c r="AB102" s="136"/>
      <c r="AC102" s="136"/>
      <c r="AD102" s="136">
        <v>4500</v>
      </c>
      <c r="AE102" s="136"/>
      <c r="AF102" s="136">
        <v>2697</v>
      </c>
      <c r="AG102" s="136"/>
      <c r="AH102" s="136"/>
      <c r="AI102" s="136"/>
      <c r="AJ102" s="136"/>
      <c r="AK102" s="136"/>
      <c r="AL102" s="136"/>
      <c r="AM102" s="136"/>
      <c r="AN102" s="136">
        <v>911</v>
      </c>
      <c r="AO102" s="136">
        <v>2496</v>
      </c>
      <c r="AP102" s="136">
        <v>12335</v>
      </c>
      <c r="AQ102" s="136">
        <v>2275</v>
      </c>
      <c r="AR102" s="136"/>
      <c r="AS102" s="136"/>
      <c r="AT102" s="136"/>
      <c r="AU102" s="136">
        <v>5218</v>
      </c>
      <c r="AV102" s="136"/>
      <c r="AW102" s="136">
        <v>10000</v>
      </c>
      <c r="AX102" s="136"/>
      <c r="AY102" s="136"/>
      <c r="AZ102" s="136"/>
      <c r="BA102" s="136"/>
      <c r="BB102" s="136"/>
      <c r="BC102" s="136"/>
    </row>
    <row r="103" spans="1:55" s="137" customFormat="1" ht="15.75">
      <c r="A103" s="132" t="s">
        <v>208</v>
      </c>
      <c r="B103" s="133">
        <f t="shared" si="15"/>
        <v>21592</v>
      </c>
      <c r="C103" s="134"/>
      <c r="D103" s="135"/>
      <c r="E103" s="136"/>
      <c r="F103" s="136">
        <v>744</v>
      </c>
      <c r="G103" s="136"/>
      <c r="H103" s="136"/>
      <c r="I103" s="136">
        <v>1588</v>
      </c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>
        <v>1600</v>
      </c>
      <c r="AO103" s="136"/>
      <c r="AP103" s="136"/>
      <c r="AQ103" s="136">
        <v>5000</v>
      </c>
      <c r="AR103" s="136"/>
      <c r="AS103" s="136"/>
      <c r="AT103" s="136"/>
      <c r="AU103" s="136"/>
      <c r="AV103" s="136"/>
      <c r="AW103" s="136">
        <v>10000</v>
      </c>
      <c r="AX103" s="136"/>
      <c r="AY103" s="136"/>
      <c r="AZ103" s="136"/>
      <c r="BA103" s="136"/>
      <c r="BB103" s="136">
        <v>2660</v>
      </c>
      <c r="BC103" s="136"/>
    </row>
    <row r="104" spans="1:55" s="137" customFormat="1" ht="15">
      <c r="A104" s="132"/>
      <c r="B104" s="133"/>
      <c r="C104" s="134"/>
      <c r="D104" s="135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</row>
    <row r="105" spans="1:55" s="137" customFormat="1" ht="15.75">
      <c r="A105" s="162" t="s">
        <v>297</v>
      </c>
      <c r="B105" s="163">
        <f>B110+B111+B112+B109+B108+B107+B106</f>
        <v>1197</v>
      </c>
      <c r="C105" s="134"/>
      <c r="D105" s="135"/>
      <c r="E105" s="136">
        <f>E108+E109+E110+E111+E112+E107</f>
        <v>0</v>
      </c>
      <c r="F105" s="136">
        <f aca="true" t="shared" si="16" ref="F105:BC105">F108+F109+F110+F111+F112+F107</f>
        <v>0</v>
      </c>
      <c r="G105" s="136">
        <f t="shared" si="16"/>
        <v>0</v>
      </c>
      <c r="H105" s="136">
        <f t="shared" si="16"/>
        <v>25</v>
      </c>
      <c r="I105" s="136">
        <f t="shared" si="16"/>
        <v>0</v>
      </c>
      <c r="J105" s="136">
        <f t="shared" si="16"/>
        <v>0</v>
      </c>
      <c r="K105" s="136">
        <f t="shared" si="16"/>
        <v>0</v>
      </c>
      <c r="L105" s="136">
        <f t="shared" si="16"/>
        <v>0</v>
      </c>
      <c r="M105" s="136">
        <f t="shared" si="16"/>
        <v>0</v>
      </c>
      <c r="N105" s="136">
        <f t="shared" si="16"/>
        <v>200</v>
      </c>
      <c r="O105" s="136">
        <f t="shared" si="16"/>
        <v>0</v>
      </c>
      <c r="P105" s="136">
        <f t="shared" si="16"/>
        <v>0</v>
      </c>
      <c r="Q105" s="136">
        <f t="shared" si="16"/>
        <v>0</v>
      </c>
      <c r="R105" s="136">
        <f t="shared" si="16"/>
        <v>0</v>
      </c>
      <c r="S105" s="136">
        <f t="shared" si="16"/>
        <v>0</v>
      </c>
      <c r="T105" s="136">
        <f t="shared" si="16"/>
        <v>0</v>
      </c>
      <c r="U105" s="136">
        <f t="shared" si="16"/>
        <v>0</v>
      </c>
      <c r="V105" s="136">
        <f t="shared" si="16"/>
        <v>0</v>
      </c>
      <c r="W105" s="136">
        <f t="shared" si="16"/>
        <v>0</v>
      </c>
      <c r="X105" s="136">
        <f t="shared" si="16"/>
        <v>0</v>
      </c>
      <c r="Y105" s="136">
        <f t="shared" si="16"/>
        <v>0</v>
      </c>
      <c r="Z105" s="136">
        <f t="shared" si="16"/>
        <v>0</v>
      </c>
      <c r="AA105" s="136">
        <f t="shared" si="16"/>
        <v>0</v>
      </c>
      <c r="AB105" s="136">
        <f t="shared" si="16"/>
        <v>0</v>
      </c>
      <c r="AC105" s="136">
        <f t="shared" si="16"/>
        <v>0</v>
      </c>
      <c r="AD105" s="136">
        <f t="shared" si="16"/>
        <v>0</v>
      </c>
      <c r="AE105" s="136">
        <f t="shared" si="16"/>
        <v>0</v>
      </c>
      <c r="AF105" s="136">
        <f t="shared" si="16"/>
        <v>0</v>
      </c>
      <c r="AG105" s="136">
        <f t="shared" si="16"/>
        <v>0</v>
      </c>
      <c r="AH105" s="136">
        <f t="shared" si="16"/>
        <v>0</v>
      </c>
      <c r="AI105" s="136">
        <f t="shared" si="16"/>
        <v>0</v>
      </c>
      <c r="AJ105" s="136">
        <f t="shared" si="16"/>
        <v>0</v>
      </c>
      <c r="AK105" s="136">
        <f t="shared" si="16"/>
        <v>0</v>
      </c>
      <c r="AL105" s="136">
        <f t="shared" si="16"/>
        <v>200</v>
      </c>
      <c r="AM105" s="136">
        <f t="shared" si="16"/>
        <v>0</v>
      </c>
      <c r="AN105" s="136">
        <f t="shared" si="16"/>
        <v>500</v>
      </c>
      <c r="AO105" s="136">
        <f t="shared" si="16"/>
        <v>0</v>
      </c>
      <c r="AP105" s="136">
        <f t="shared" si="16"/>
        <v>0</v>
      </c>
      <c r="AQ105" s="136">
        <f t="shared" si="16"/>
        <v>0</v>
      </c>
      <c r="AR105" s="136">
        <f t="shared" si="16"/>
        <v>0</v>
      </c>
      <c r="AS105" s="136">
        <f t="shared" si="16"/>
        <v>0</v>
      </c>
      <c r="AT105" s="136">
        <f t="shared" si="16"/>
        <v>0</v>
      </c>
      <c r="AU105" s="136">
        <f t="shared" si="16"/>
        <v>0</v>
      </c>
      <c r="AV105" s="136">
        <f t="shared" si="16"/>
        <v>0</v>
      </c>
      <c r="AW105" s="136">
        <f t="shared" si="16"/>
        <v>0</v>
      </c>
      <c r="AX105" s="136">
        <f t="shared" si="16"/>
        <v>0</v>
      </c>
      <c r="AY105" s="136">
        <f t="shared" si="16"/>
        <v>0</v>
      </c>
      <c r="AZ105" s="136">
        <f t="shared" si="16"/>
        <v>0</v>
      </c>
      <c r="BA105" s="136">
        <f t="shared" si="16"/>
        <v>0</v>
      </c>
      <c r="BB105" s="136">
        <f t="shared" si="16"/>
        <v>0</v>
      </c>
      <c r="BC105" s="136">
        <f t="shared" si="16"/>
        <v>72</v>
      </c>
    </row>
    <row r="106" spans="1:55" s="137" customFormat="1" ht="15.75">
      <c r="A106" s="132" t="s">
        <v>383</v>
      </c>
      <c r="B106" s="163">
        <v>200</v>
      </c>
      <c r="C106" s="134"/>
      <c r="D106" s="135"/>
      <c r="E106" s="48">
        <v>200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7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</row>
    <row r="107" spans="1:55" s="137" customFormat="1" ht="15.75">
      <c r="A107" s="132" t="s">
        <v>364</v>
      </c>
      <c r="B107" s="163">
        <v>0</v>
      </c>
      <c r="C107" s="134"/>
      <c r="D107" s="135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</row>
    <row r="108" spans="1:83" s="137" customFormat="1" ht="15.75">
      <c r="A108" s="132" t="s">
        <v>345</v>
      </c>
      <c r="B108" s="163">
        <v>200</v>
      </c>
      <c r="C108" s="134"/>
      <c r="D108" s="135"/>
      <c r="E108" s="40"/>
      <c r="F108" s="40"/>
      <c r="G108" s="40"/>
      <c r="H108" s="40"/>
      <c r="I108" s="40"/>
      <c r="J108" s="40"/>
      <c r="K108" s="40"/>
      <c r="L108" s="40"/>
      <c r="M108" s="40"/>
      <c r="N108" s="40">
        <v>200</v>
      </c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136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136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7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</row>
    <row r="109" spans="1:55" s="137" customFormat="1" ht="15.75">
      <c r="A109" s="132" t="s">
        <v>328</v>
      </c>
      <c r="B109" s="163">
        <v>200</v>
      </c>
      <c r="C109" s="134"/>
      <c r="D109" s="135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>
        <v>200</v>
      </c>
      <c r="AM109" s="136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136"/>
    </row>
    <row r="110" spans="1:55" s="137" customFormat="1" ht="15.75">
      <c r="A110" s="132" t="s">
        <v>280</v>
      </c>
      <c r="B110" s="133">
        <f>E110+F110+G110+H110+I110+J110+K110+L110+M110+N110+O110+P110+Q110+R110+S110+T110+U110+V110+W110+X110+Y110+Z110+AA110+AB110+AC110+AD110+AE110+AF110+AG110+AH110+AI110+AJ110+AK110+AL110+AM110+AN110+AO110+AP110+AQ110+AR110+AS110+AT110+AU110+AV110+AW110+AX110+AY110+AZ110+BA110+BB110+BC110</f>
        <v>72</v>
      </c>
      <c r="C110" s="134"/>
      <c r="D110" s="135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6"/>
      <c r="AL110" s="136"/>
      <c r="AM110" s="136"/>
      <c r="AN110" s="136"/>
      <c r="AO110" s="136"/>
      <c r="AP110" s="136"/>
      <c r="AQ110" s="136"/>
      <c r="AR110" s="136"/>
      <c r="AS110" s="136"/>
      <c r="AT110" s="136"/>
      <c r="AU110" s="136"/>
      <c r="AV110" s="136"/>
      <c r="AW110" s="136"/>
      <c r="AX110" s="136"/>
      <c r="AY110" s="136"/>
      <c r="AZ110" s="136"/>
      <c r="BA110" s="136"/>
      <c r="BB110" s="136"/>
      <c r="BC110" s="136">
        <v>72</v>
      </c>
    </row>
    <row r="111" spans="1:55" s="137" customFormat="1" ht="15.75">
      <c r="A111" s="132" t="s">
        <v>279</v>
      </c>
      <c r="B111" s="133">
        <f>E111+F111+G111+H111+I111+J111+K111+L111+M111+N111+O111+P111+Q111+R111+S111+T111+U111+V111+W111+X111+Y111+Z111+AA111+AB111+AC111+AD111+AE111+AF111+AG111+AH111+AI111+AJ111+AK111+AL111+AM111+AN111+AO111+AP111+AQ111+AR111+AS111+AT111+AU111+AV111+AW111+AX111+AY111+AZ111+BA111+BB111+BC111</f>
        <v>25</v>
      </c>
      <c r="C111" s="134"/>
      <c r="D111" s="135"/>
      <c r="E111" s="136"/>
      <c r="F111" s="136"/>
      <c r="G111" s="136"/>
      <c r="H111" s="136">
        <v>25</v>
      </c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</row>
    <row r="112" spans="1:55" s="137" customFormat="1" ht="15.75">
      <c r="A112" s="132" t="s">
        <v>281</v>
      </c>
      <c r="B112" s="133">
        <f>E112+F112+G112+H112+I112+J112+K112+L112+M112+N112+O112+P112+Q112+R112+S112+T112+U112+V112+W112+X112+Y112+Z112+AA112+AB112+AC112+AD112+AE112+AF112+AG112+AH112+AI112+AJ112+AK112+AL112+AM112+AN112+AO112+AP112+AQ112+AR112+AS112+AT112+AU112+AV112+AW112+AX112+AY112+AZ112+BA112+BB112+BC112</f>
        <v>500</v>
      </c>
      <c r="C112" s="134"/>
      <c r="D112" s="135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>
        <v>500</v>
      </c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</row>
    <row r="113" spans="1:55" s="137" customFormat="1" ht="15">
      <c r="A113" s="132"/>
      <c r="B113" s="133"/>
      <c r="C113" s="134"/>
      <c r="D113" s="135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</row>
    <row r="114" spans="1:55" s="178" customFormat="1" ht="15.75">
      <c r="A114" s="162" t="s">
        <v>298</v>
      </c>
      <c r="B114" s="163">
        <f>B119+B120+B121+B122+B123+B124+B125+B126+B118+B117+B116+B115</f>
        <v>223241</v>
      </c>
      <c r="C114" s="175">
        <f>C119+C120+C121+C122+C123+C124+C125+C126</f>
        <v>0</v>
      </c>
      <c r="D114" s="175">
        <f>D119+D120+D121+D122+D123+D124+D125+D126</f>
        <v>0</v>
      </c>
      <c r="E114" s="164">
        <f>E119+E120+E121+E122+E123+E124+E125+E126+E118+E117+E116</f>
        <v>3231</v>
      </c>
      <c r="F114" s="164">
        <f aca="true" t="shared" si="17" ref="F114:BC114">F119+F120+F121+F122+F123+F124+F125+F126+F118+F117+F116</f>
        <v>2200</v>
      </c>
      <c r="G114" s="164">
        <f t="shared" si="17"/>
        <v>2318</v>
      </c>
      <c r="H114" s="164">
        <f t="shared" si="17"/>
        <v>3324</v>
      </c>
      <c r="I114" s="164">
        <f t="shared" si="17"/>
        <v>412</v>
      </c>
      <c r="J114" s="164">
        <f t="shared" si="17"/>
        <v>0</v>
      </c>
      <c r="K114" s="164">
        <f t="shared" si="17"/>
        <v>2245</v>
      </c>
      <c r="L114" s="164">
        <f t="shared" si="17"/>
        <v>500</v>
      </c>
      <c r="M114" s="164">
        <f t="shared" si="17"/>
        <v>700</v>
      </c>
      <c r="N114" s="164">
        <f t="shared" si="17"/>
        <v>260</v>
      </c>
      <c r="O114" s="164">
        <f t="shared" si="17"/>
        <v>930</v>
      </c>
      <c r="P114" s="164">
        <f t="shared" si="17"/>
        <v>1520</v>
      </c>
      <c r="Q114" s="164">
        <f t="shared" si="17"/>
        <v>585</v>
      </c>
      <c r="R114" s="164">
        <f t="shared" si="17"/>
        <v>1329</v>
      </c>
      <c r="S114" s="164">
        <f t="shared" si="17"/>
        <v>1992</v>
      </c>
      <c r="T114" s="164">
        <f t="shared" si="17"/>
        <v>8500</v>
      </c>
      <c r="U114" s="164">
        <f t="shared" si="17"/>
        <v>221</v>
      </c>
      <c r="V114" s="164">
        <f t="shared" si="17"/>
        <v>4030</v>
      </c>
      <c r="W114" s="164">
        <f t="shared" si="17"/>
        <v>0</v>
      </c>
      <c r="X114" s="164">
        <f t="shared" si="17"/>
        <v>1509</v>
      </c>
      <c r="Y114" s="164">
        <f t="shared" si="17"/>
        <v>1690</v>
      </c>
      <c r="Z114" s="164">
        <f t="shared" si="17"/>
        <v>2400</v>
      </c>
      <c r="AA114" s="164">
        <f t="shared" si="17"/>
        <v>721</v>
      </c>
      <c r="AB114" s="164">
        <f t="shared" si="17"/>
        <v>1100</v>
      </c>
      <c r="AC114" s="164">
        <f t="shared" si="17"/>
        <v>3403</v>
      </c>
      <c r="AD114" s="164">
        <f t="shared" si="17"/>
        <v>130</v>
      </c>
      <c r="AE114" s="164">
        <f t="shared" si="17"/>
        <v>1376</v>
      </c>
      <c r="AF114" s="164">
        <f t="shared" si="17"/>
        <v>1064</v>
      </c>
      <c r="AG114" s="164">
        <f t="shared" si="17"/>
        <v>100</v>
      </c>
      <c r="AH114" s="164">
        <f t="shared" si="17"/>
        <v>1997</v>
      </c>
      <c r="AI114" s="164">
        <f t="shared" si="17"/>
        <v>1859</v>
      </c>
      <c r="AJ114" s="164">
        <f t="shared" si="17"/>
        <v>950</v>
      </c>
      <c r="AK114" s="164">
        <f t="shared" si="17"/>
        <v>6200</v>
      </c>
      <c r="AL114" s="164">
        <f t="shared" si="17"/>
        <v>1900</v>
      </c>
      <c r="AM114" s="164">
        <f t="shared" si="17"/>
        <v>1430</v>
      </c>
      <c r="AN114" s="164">
        <f t="shared" si="17"/>
        <v>2700</v>
      </c>
      <c r="AO114" s="164">
        <f t="shared" si="17"/>
        <v>2050</v>
      </c>
      <c r="AP114" s="164">
        <f t="shared" si="17"/>
        <v>2470</v>
      </c>
      <c r="AQ114" s="164">
        <f t="shared" si="17"/>
        <v>300</v>
      </c>
      <c r="AR114" s="164">
        <f t="shared" si="17"/>
        <v>260</v>
      </c>
      <c r="AS114" s="164">
        <f t="shared" si="17"/>
        <v>0</v>
      </c>
      <c r="AT114" s="164">
        <f t="shared" si="17"/>
        <v>0</v>
      </c>
      <c r="AU114" s="164">
        <f t="shared" si="17"/>
        <v>0</v>
      </c>
      <c r="AV114" s="164">
        <f t="shared" si="17"/>
        <v>2691</v>
      </c>
      <c r="AW114" s="164">
        <f t="shared" si="17"/>
        <v>127200</v>
      </c>
      <c r="AX114" s="164">
        <f t="shared" si="17"/>
        <v>858</v>
      </c>
      <c r="AY114" s="164">
        <f t="shared" si="17"/>
        <v>1730</v>
      </c>
      <c r="AZ114" s="164">
        <f t="shared" si="17"/>
        <v>754</v>
      </c>
      <c r="BA114" s="164">
        <f t="shared" si="17"/>
        <v>0</v>
      </c>
      <c r="BB114" s="164">
        <f t="shared" si="17"/>
        <v>1545</v>
      </c>
      <c r="BC114" s="164">
        <f t="shared" si="17"/>
        <v>179</v>
      </c>
    </row>
    <row r="115" spans="1:55" s="178" customFormat="1" ht="15.75">
      <c r="A115" s="132" t="s">
        <v>384</v>
      </c>
      <c r="B115" s="163">
        <v>18378</v>
      </c>
      <c r="C115" s="173"/>
      <c r="D115" s="173"/>
      <c r="E115" s="48"/>
      <c r="F115" s="48">
        <v>200</v>
      </c>
      <c r="G115" s="48"/>
      <c r="H115" s="48"/>
      <c r="I115" s="48"/>
      <c r="J115" s="48"/>
      <c r="K115" s="48">
        <v>130</v>
      </c>
      <c r="L115" s="48"/>
      <c r="M115" s="48">
        <v>69</v>
      </c>
      <c r="N115" s="48"/>
      <c r="O115" s="48"/>
      <c r="P115" s="48">
        <v>20</v>
      </c>
      <c r="Q115" s="48">
        <v>100</v>
      </c>
      <c r="R115" s="48"/>
      <c r="S115" s="48"/>
      <c r="T115" s="48">
        <v>100</v>
      </c>
      <c r="U115" s="48"/>
      <c r="V115" s="48">
        <v>260</v>
      </c>
      <c r="W115" s="48"/>
      <c r="X115" s="48"/>
      <c r="Y115" s="48">
        <v>130</v>
      </c>
      <c r="Z115" s="48">
        <v>130</v>
      </c>
      <c r="AA115" s="48">
        <v>65</v>
      </c>
      <c r="AB115" s="48"/>
      <c r="AC115" s="48">
        <v>180</v>
      </c>
      <c r="AD115" s="48"/>
      <c r="AE115" s="48"/>
      <c r="AF115" s="48"/>
      <c r="AG115" s="48"/>
      <c r="AH115" s="48"/>
      <c r="AI115" s="48">
        <v>474</v>
      </c>
      <c r="AJ115" s="48"/>
      <c r="AK115" s="48">
        <v>1000</v>
      </c>
      <c r="AL115" s="48"/>
      <c r="AM115" s="78">
        <v>130</v>
      </c>
      <c r="AN115" s="48">
        <v>130</v>
      </c>
      <c r="AO115" s="48">
        <v>130</v>
      </c>
      <c r="AP115" s="48">
        <v>130</v>
      </c>
      <c r="AQ115" s="48"/>
      <c r="AR115" s="48"/>
      <c r="AS115" s="48"/>
      <c r="AT115" s="48"/>
      <c r="AU115" s="48"/>
      <c r="AV115" s="48"/>
      <c r="AW115" s="48">
        <v>15000</v>
      </c>
      <c r="AX115" s="48"/>
      <c r="AY115" s="48"/>
      <c r="AZ115" s="48"/>
      <c r="BA115" s="48"/>
      <c r="BB115" s="48"/>
      <c r="BC115" s="48"/>
    </row>
    <row r="116" spans="1:55" s="178" customFormat="1" ht="15.75">
      <c r="A116" s="132" t="s">
        <v>363</v>
      </c>
      <c r="B116" s="163">
        <v>19604</v>
      </c>
      <c r="C116" s="173"/>
      <c r="D116" s="173"/>
      <c r="E116" s="48"/>
      <c r="F116" s="48">
        <v>200</v>
      </c>
      <c r="G116" s="48"/>
      <c r="H116" s="48">
        <v>259</v>
      </c>
      <c r="I116" s="48">
        <v>65</v>
      </c>
      <c r="J116" s="48"/>
      <c r="K116" s="48">
        <v>130</v>
      </c>
      <c r="L116" s="48"/>
      <c r="M116" s="48">
        <v>100</v>
      </c>
      <c r="N116" s="48"/>
      <c r="O116" s="48">
        <v>26</v>
      </c>
      <c r="P116" s="48">
        <v>20</v>
      </c>
      <c r="Q116" s="48"/>
      <c r="R116" s="48"/>
      <c r="S116" s="48"/>
      <c r="T116" s="48">
        <v>500</v>
      </c>
      <c r="U116" s="48">
        <v>221</v>
      </c>
      <c r="V116" s="48">
        <v>390</v>
      </c>
      <c r="W116" s="48"/>
      <c r="X116" s="48">
        <v>130</v>
      </c>
      <c r="Y116" s="48">
        <v>130</v>
      </c>
      <c r="Z116" s="48">
        <v>130</v>
      </c>
      <c r="AA116" s="48"/>
      <c r="AB116" s="48"/>
      <c r="AC116" s="48">
        <v>169</v>
      </c>
      <c r="AD116" s="48"/>
      <c r="AE116" s="48">
        <v>20</v>
      </c>
      <c r="AF116" s="48"/>
      <c r="AG116" s="48"/>
      <c r="AH116" s="48">
        <v>130</v>
      </c>
      <c r="AI116" s="48">
        <v>164</v>
      </c>
      <c r="AJ116" s="48"/>
      <c r="AK116" s="48">
        <v>1000</v>
      </c>
      <c r="AL116" s="48"/>
      <c r="AM116" s="78">
        <v>130</v>
      </c>
      <c r="AN116" s="48"/>
      <c r="AO116" s="48">
        <v>200</v>
      </c>
      <c r="AP116" s="48">
        <v>390</v>
      </c>
      <c r="AQ116" s="48">
        <v>100</v>
      </c>
      <c r="AR116" s="48"/>
      <c r="AS116" s="48"/>
      <c r="AT116" s="48"/>
      <c r="AU116" s="48"/>
      <c r="AV116" s="48"/>
      <c r="AW116" s="48">
        <v>15000</v>
      </c>
      <c r="AX116" s="48"/>
      <c r="AY116" s="48"/>
      <c r="AZ116" s="48"/>
      <c r="BA116" s="48"/>
      <c r="BB116" s="48"/>
      <c r="BC116" s="48"/>
    </row>
    <row r="117" spans="1:59" s="178" customFormat="1" ht="15.75">
      <c r="A117" s="132" t="s">
        <v>346</v>
      </c>
      <c r="B117" s="163">
        <v>20852</v>
      </c>
      <c r="C117" s="173"/>
      <c r="D117" s="173"/>
      <c r="E117" s="40">
        <v>299</v>
      </c>
      <c r="F117" s="40">
        <v>200</v>
      </c>
      <c r="G117" s="40"/>
      <c r="H117" s="40"/>
      <c r="I117" s="40"/>
      <c r="J117" s="40"/>
      <c r="K117" s="40">
        <v>130</v>
      </c>
      <c r="L117" s="40"/>
      <c r="M117" s="40">
        <v>100</v>
      </c>
      <c r="N117" s="40"/>
      <c r="O117" s="40">
        <v>20</v>
      </c>
      <c r="P117" s="40">
        <v>500</v>
      </c>
      <c r="Q117" s="40"/>
      <c r="R117" s="40"/>
      <c r="S117" s="40">
        <v>130</v>
      </c>
      <c r="T117" s="40">
        <v>500</v>
      </c>
      <c r="U117" s="40"/>
      <c r="V117" s="40">
        <v>260</v>
      </c>
      <c r="W117" s="40"/>
      <c r="X117" s="40">
        <v>130</v>
      </c>
      <c r="Y117" s="40">
        <v>130</v>
      </c>
      <c r="Z117" s="40">
        <v>130</v>
      </c>
      <c r="AA117" s="40">
        <v>100</v>
      </c>
      <c r="AB117" s="40"/>
      <c r="AC117" s="40">
        <v>192</v>
      </c>
      <c r="AD117" s="40"/>
      <c r="AE117" s="40">
        <v>100</v>
      </c>
      <c r="AF117" s="40">
        <v>200</v>
      </c>
      <c r="AG117" s="40"/>
      <c r="AH117" s="40"/>
      <c r="AI117" s="40">
        <v>123</v>
      </c>
      <c r="AJ117" s="40"/>
      <c r="AK117" s="40">
        <v>1000</v>
      </c>
      <c r="AL117" s="40">
        <v>200</v>
      </c>
      <c r="AM117" s="136"/>
      <c r="AN117" s="40">
        <v>500</v>
      </c>
      <c r="AO117" s="40">
        <v>200</v>
      </c>
      <c r="AP117" s="40">
        <v>195</v>
      </c>
      <c r="AQ117" s="40">
        <v>100</v>
      </c>
      <c r="AR117" s="40"/>
      <c r="AS117" s="40"/>
      <c r="AT117" s="40"/>
      <c r="AU117" s="40"/>
      <c r="AV117" s="40">
        <v>260</v>
      </c>
      <c r="AW117" s="40">
        <v>15000</v>
      </c>
      <c r="AX117" s="40">
        <v>104</v>
      </c>
      <c r="AY117" s="40"/>
      <c r="AZ117" s="40">
        <v>39</v>
      </c>
      <c r="BA117" s="40"/>
      <c r="BB117" s="40">
        <v>10</v>
      </c>
      <c r="BC117" s="136"/>
      <c r="BD117" s="48"/>
      <c r="BE117" s="48"/>
      <c r="BF117" s="48"/>
      <c r="BG117" s="48"/>
    </row>
    <row r="118" spans="1:55" s="178" customFormat="1" ht="15.75">
      <c r="A118" s="132" t="s">
        <v>321</v>
      </c>
      <c r="B118" s="163">
        <v>22973</v>
      </c>
      <c r="C118" s="173"/>
      <c r="D118" s="173"/>
      <c r="E118" s="40">
        <v>299</v>
      </c>
      <c r="F118" s="40">
        <v>200</v>
      </c>
      <c r="G118" s="40">
        <v>1</v>
      </c>
      <c r="H118" s="40">
        <v>500</v>
      </c>
      <c r="I118" s="40">
        <v>104</v>
      </c>
      <c r="J118" s="40"/>
      <c r="K118" s="40">
        <v>130</v>
      </c>
      <c r="L118" s="40"/>
      <c r="M118" s="40"/>
      <c r="N118" s="40"/>
      <c r="O118" s="40">
        <v>130</v>
      </c>
      <c r="P118" s="40">
        <v>500</v>
      </c>
      <c r="Q118" s="40">
        <v>35</v>
      </c>
      <c r="R118" s="40"/>
      <c r="S118" s="40"/>
      <c r="T118" s="40">
        <v>500</v>
      </c>
      <c r="U118" s="40"/>
      <c r="V118" s="40">
        <v>260</v>
      </c>
      <c r="W118" s="40"/>
      <c r="X118" s="40">
        <v>300</v>
      </c>
      <c r="Y118" s="40">
        <v>260</v>
      </c>
      <c r="Z118" s="40">
        <v>250</v>
      </c>
      <c r="AA118" s="40">
        <v>200</v>
      </c>
      <c r="AB118" s="40">
        <v>60</v>
      </c>
      <c r="AC118" s="40">
        <v>390</v>
      </c>
      <c r="AD118" s="40"/>
      <c r="AE118" s="40">
        <v>300</v>
      </c>
      <c r="AF118" s="40">
        <v>65</v>
      </c>
      <c r="AG118" s="40"/>
      <c r="AH118" s="40">
        <v>260</v>
      </c>
      <c r="AI118" s="40">
        <v>153</v>
      </c>
      <c r="AJ118" s="40">
        <v>300</v>
      </c>
      <c r="AK118" s="40">
        <v>1000</v>
      </c>
      <c r="AL118" s="40"/>
      <c r="AM118" s="136">
        <v>130</v>
      </c>
      <c r="AN118" s="40">
        <v>500</v>
      </c>
      <c r="AO118" s="40">
        <v>200</v>
      </c>
      <c r="AP118" s="40">
        <v>195</v>
      </c>
      <c r="AQ118" s="40">
        <v>100</v>
      </c>
      <c r="AR118" s="40">
        <v>26</v>
      </c>
      <c r="AS118" s="40"/>
      <c r="AT118" s="40"/>
      <c r="AU118" s="40"/>
      <c r="AV118" s="40">
        <v>260</v>
      </c>
      <c r="AW118" s="40">
        <v>15000</v>
      </c>
      <c r="AX118" s="40"/>
      <c r="AY118" s="40">
        <v>200</v>
      </c>
      <c r="AZ118" s="40">
        <v>65</v>
      </c>
      <c r="BA118" s="40"/>
      <c r="BB118" s="40">
        <v>100</v>
      </c>
      <c r="BC118" s="136"/>
    </row>
    <row r="119" spans="1:55" s="137" customFormat="1" ht="15.75">
      <c r="A119" s="132" t="s">
        <v>201</v>
      </c>
      <c r="B119" s="133">
        <f aca="true" t="shared" si="18" ref="B119:B126">E119+F119+G119+H119+I119+J119+K119+L119+M119+N119+O119+P119+Q119+R119+S119+T119+U119+V119+W119+X119+Y119+Z119+AA119+AB119+AC119+AD119+AE119+AF119+AG119+AH119+AI119+AJ119+AK119+AL119+AM119+AN119+AO119+AP119+AQ119+AR119+AS119+AT119+AU119+AV119+AW119+AX119+AY119+AZ119+BA119+BB119+BC119</f>
        <v>17590</v>
      </c>
      <c r="C119" s="134"/>
      <c r="D119" s="135"/>
      <c r="E119" s="136">
        <v>299</v>
      </c>
      <c r="F119" s="136">
        <v>200</v>
      </c>
      <c r="G119" s="136">
        <v>167</v>
      </c>
      <c r="H119" s="136">
        <v>600</v>
      </c>
      <c r="I119" s="136">
        <v>143</v>
      </c>
      <c r="J119" s="136"/>
      <c r="K119" s="136">
        <v>230</v>
      </c>
      <c r="L119" s="136"/>
      <c r="M119" s="136"/>
      <c r="N119" s="136"/>
      <c r="O119" s="136">
        <v>52</v>
      </c>
      <c r="P119" s="136">
        <v>500</v>
      </c>
      <c r="Q119" s="136"/>
      <c r="R119" s="136">
        <v>200</v>
      </c>
      <c r="S119" s="136">
        <v>130</v>
      </c>
      <c r="T119" s="136">
        <v>500</v>
      </c>
      <c r="U119" s="136"/>
      <c r="V119" s="136">
        <v>260</v>
      </c>
      <c r="W119" s="136"/>
      <c r="X119" s="136">
        <v>130</v>
      </c>
      <c r="Y119" s="136">
        <v>130</v>
      </c>
      <c r="Z119" s="136">
        <v>260</v>
      </c>
      <c r="AA119" s="136">
        <v>200</v>
      </c>
      <c r="AB119" s="136">
        <v>130</v>
      </c>
      <c r="AC119" s="136">
        <v>361</v>
      </c>
      <c r="AD119" s="136"/>
      <c r="AE119" s="136">
        <v>200</v>
      </c>
      <c r="AF119" s="136">
        <v>65</v>
      </c>
      <c r="AG119" s="136"/>
      <c r="AH119" s="136">
        <v>130</v>
      </c>
      <c r="AI119" s="136">
        <v>167</v>
      </c>
      <c r="AJ119" s="136">
        <v>150</v>
      </c>
      <c r="AK119" s="136">
        <v>1000</v>
      </c>
      <c r="AL119" s="136">
        <v>150</v>
      </c>
      <c r="AM119" s="136">
        <v>130</v>
      </c>
      <c r="AN119" s="136"/>
      <c r="AO119" s="136">
        <v>200</v>
      </c>
      <c r="AP119" s="136">
        <v>195</v>
      </c>
      <c r="AQ119" s="136"/>
      <c r="AR119" s="136">
        <v>39</v>
      </c>
      <c r="AS119" s="136"/>
      <c r="AT119" s="136"/>
      <c r="AU119" s="136"/>
      <c r="AV119" s="136">
        <v>260</v>
      </c>
      <c r="AW119" s="136">
        <v>10000</v>
      </c>
      <c r="AX119" s="136">
        <v>104</v>
      </c>
      <c r="AY119" s="136">
        <v>130</v>
      </c>
      <c r="AZ119" s="136">
        <v>65</v>
      </c>
      <c r="BA119" s="136"/>
      <c r="BB119" s="136">
        <v>100</v>
      </c>
      <c r="BC119" s="136">
        <v>13</v>
      </c>
    </row>
    <row r="120" spans="1:55" s="137" customFormat="1" ht="15.75">
      <c r="A120" s="132" t="s">
        <v>284</v>
      </c>
      <c r="B120" s="133">
        <f t="shared" si="18"/>
        <v>16888</v>
      </c>
      <c r="C120" s="134"/>
      <c r="D120" s="135"/>
      <c r="E120" s="136">
        <v>299</v>
      </c>
      <c r="F120" s="136">
        <v>200</v>
      </c>
      <c r="G120" s="136"/>
      <c r="H120" s="136">
        <v>500</v>
      </c>
      <c r="I120" s="136">
        <v>100</v>
      </c>
      <c r="J120" s="136"/>
      <c r="K120" s="136">
        <v>230</v>
      </c>
      <c r="L120" s="136"/>
      <c r="M120" s="136">
        <v>100</v>
      </c>
      <c r="N120" s="136"/>
      <c r="O120" s="136">
        <v>156</v>
      </c>
      <c r="P120" s="136"/>
      <c r="Q120" s="136">
        <v>200</v>
      </c>
      <c r="R120" s="136">
        <v>100</v>
      </c>
      <c r="S120" s="136">
        <v>260</v>
      </c>
      <c r="T120" s="136">
        <v>1000</v>
      </c>
      <c r="U120" s="136"/>
      <c r="V120" s="136">
        <v>390</v>
      </c>
      <c r="W120" s="136"/>
      <c r="X120" s="136">
        <v>130</v>
      </c>
      <c r="Y120" s="136">
        <v>130</v>
      </c>
      <c r="Z120" s="136">
        <v>260</v>
      </c>
      <c r="AA120" s="136"/>
      <c r="AB120" s="136">
        <v>130</v>
      </c>
      <c r="AC120" s="136">
        <v>355</v>
      </c>
      <c r="AD120" s="136"/>
      <c r="AE120" s="136">
        <v>100</v>
      </c>
      <c r="AF120" s="136">
        <v>39</v>
      </c>
      <c r="AG120" s="136"/>
      <c r="AH120" s="136">
        <v>140</v>
      </c>
      <c r="AI120" s="136">
        <v>315</v>
      </c>
      <c r="AJ120" s="136">
        <v>200</v>
      </c>
      <c r="AK120" s="136">
        <v>200</v>
      </c>
      <c r="AL120" s="136">
        <v>200</v>
      </c>
      <c r="AM120" s="136">
        <v>130</v>
      </c>
      <c r="AN120" s="136">
        <v>200</v>
      </c>
      <c r="AO120" s="136"/>
      <c r="AP120" s="136">
        <v>195</v>
      </c>
      <c r="AQ120" s="136"/>
      <c r="AR120" s="136"/>
      <c r="AS120" s="136"/>
      <c r="AT120" s="136"/>
      <c r="AU120" s="136"/>
      <c r="AV120" s="136">
        <v>260</v>
      </c>
      <c r="AW120" s="136">
        <v>10000</v>
      </c>
      <c r="AX120" s="136">
        <v>104</v>
      </c>
      <c r="AY120" s="136">
        <v>100</v>
      </c>
      <c r="AZ120" s="136">
        <v>65</v>
      </c>
      <c r="BA120" s="136"/>
      <c r="BB120" s="136">
        <v>100</v>
      </c>
      <c r="BC120" s="136"/>
    </row>
    <row r="121" spans="1:55" s="137" customFormat="1" ht="15.75">
      <c r="A121" s="132" t="s">
        <v>227</v>
      </c>
      <c r="B121" s="133">
        <f t="shared" si="18"/>
        <v>27837</v>
      </c>
      <c r="C121" s="134"/>
      <c r="D121" s="135"/>
      <c r="E121" s="136">
        <v>299</v>
      </c>
      <c r="F121" s="136">
        <v>200</v>
      </c>
      <c r="G121" s="136">
        <v>190</v>
      </c>
      <c r="H121" s="136"/>
      <c r="I121" s="136"/>
      <c r="J121" s="136"/>
      <c r="K121" s="136">
        <v>260</v>
      </c>
      <c r="L121" s="136"/>
      <c r="M121" s="136"/>
      <c r="N121" s="136"/>
      <c r="O121" s="136">
        <v>65</v>
      </c>
      <c r="P121" s="136"/>
      <c r="Q121" s="136">
        <v>0</v>
      </c>
      <c r="R121" s="136">
        <v>200</v>
      </c>
      <c r="S121" s="136">
        <v>560</v>
      </c>
      <c r="T121" s="136">
        <v>1000</v>
      </c>
      <c r="U121" s="136"/>
      <c r="V121" s="136">
        <v>390</v>
      </c>
      <c r="W121" s="136"/>
      <c r="X121" s="136">
        <v>130</v>
      </c>
      <c r="Y121" s="136">
        <v>130</v>
      </c>
      <c r="Z121" s="136">
        <v>260</v>
      </c>
      <c r="AA121" s="136">
        <v>92</v>
      </c>
      <c r="AB121" s="136">
        <v>130</v>
      </c>
      <c r="AC121" s="136">
        <v>364</v>
      </c>
      <c r="AD121" s="136"/>
      <c r="AE121" s="136">
        <v>100</v>
      </c>
      <c r="AF121" s="136"/>
      <c r="AG121" s="136"/>
      <c r="AH121" s="136">
        <v>232</v>
      </c>
      <c r="AI121" s="136">
        <v>242</v>
      </c>
      <c r="AJ121" s="136">
        <v>100</v>
      </c>
      <c r="AK121" s="136">
        <v>1000</v>
      </c>
      <c r="AL121" s="136">
        <v>200</v>
      </c>
      <c r="AM121" s="136">
        <v>130</v>
      </c>
      <c r="AN121" s="136"/>
      <c r="AO121" s="136">
        <v>200</v>
      </c>
      <c r="AP121" s="136">
        <v>195</v>
      </c>
      <c r="AQ121" s="136"/>
      <c r="AR121" s="136">
        <v>39</v>
      </c>
      <c r="AS121" s="136"/>
      <c r="AT121" s="136"/>
      <c r="AU121" s="136"/>
      <c r="AV121" s="136">
        <v>520</v>
      </c>
      <c r="AW121" s="136">
        <v>20000</v>
      </c>
      <c r="AX121" s="136">
        <v>104</v>
      </c>
      <c r="AY121" s="136">
        <v>200</v>
      </c>
      <c r="AZ121" s="136">
        <v>130</v>
      </c>
      <c r="BA121" s="136"/>
      <c r="BB121" s="136">
        <v>100</v>
      </c>
      <c r="BC121" s="136">
        <v>75</v>
      </c>
    </row>
    <row r="122" spans="1:55" s="137" customFormat="1" ht="15.75">
      <c r="A122" s="132" t="s">
        <v>226</v>
      </c>
      <c r="B122" s="133">
        <f t="shared" si="18"/>
        <v>16713</v>
      </c>
      <c r="C122" s="134"/>
      <c r="D122" s="135"/>
      <c r="E122" s="136">
        <v>325</v>
      </c>
      <c r="F122" s="136">
        <v>200</v>
      </c>
      <c r="G122" s="136"/>
      <c r="H122" s="136">
        <v>465</v>
      </c>
      <c r="I122" s="136"/>
      <c r="J122" s="136"/>
      <c r="K122" s="136">
        <v>140</v>
      </c>
      <c r="L122" s="136">
        <v>100</v>
      </c>
      <c r="M122" s="136"/>
      <c r="N122" s="136"/>
      <c r="O122" s="136">
        <v>156</v>
      </c>
      <c r="P122" s="136"/>
      <c r="Q122" s="136"/>
      <c r="R122" s="136">
        <v>57</v>
      </c>
      <c r="S122" s="136">
        <v>260</v>
      </c>
      <c r="T122" s="136">
        <v>1000</v>
      </c>
      <c r="U122" s="136"/>
      <c r="V122" s="136">
        <v>650</v>
      </c>
      <c r="W122" s="136"/>
      <c r="X122" s="136">
        <v>130</v>
      </c>
      <c r="Y122" s="136">
        <v>130</v>
      </c>
      <c r="Z122" s="136">
        <v>260</v>
      </c>
      <c r="AA122" s="136"/>
      <c r="AB122" s="136">
        <v>130</v>
      </c>
      <c r="AC122" s="136">
        <v>455</v>
      </c>
      <c r="AD122" s="136"/>
      <c r="AE122" s="136">
        <v>56</v>
      </c>
      <c r="AF122" s="136">
        <v>130</v>
      </c>
      <c r="AG122" s="136"/>
      <c r="AH122" s="136">
        <v>305</v>
      </c>
      <c r="AI122" s="136">
        <v>154</v>
      </c>
      <c r="AJ122" s="136"/>
      <c r="AK122" s="136"/>
      <c r="AL122" s="136">
        <v>200</v>
      </c>
      <c r="AM122" s="136">
        <v>130</v>
      </c>
      <c r="AN122" s="136"/>
      <c r="AO122" s="136">
        <v>200</v>
      </c>
      <c r="AP122" s="136">
        <v>195</v>
      </c>
      <c r="AQ122" s="136"/>
      <c r="AR122" s="136">
        <v>26</v>
      </c>
      <c r="AS122" s="136"/>
      <c r="AT122" s="136"/>
      <c r="AU122" s="136"/>
      <c r="AV122" s="136">
        <v>260</v>
      </c>
      <c r="AW122" s="136">
        <v>10000</v>
      </c>
      <c r="AX122" s="136">
        <v>104</v>
      </c>
      <c r="AY122" s="136">
        <v>200</v>
      </c>
      <c r="AZ122" s="136">
        <v>130</v>
      </c>
      <c r="BA122" s="136"/>
      <c r="BB122" s="136">
        <v>100</v>
      </c>
      <c r="BC122" s="136">
        <v>65</v>
      </c>
    </row>
    <row r="123" spans="1:55" s="137" customFormat="1" ht="15.75">
      <c r="A123" s="132" t="s">
        <v>225</v>
      </c>
      <c r="B123" s="133">
        <f t="shared" si="18"/>
        <v>6940</v>
      </c>
      <c r="C123" s="134"/>
      <c r="D123" s="135"/>
      <c r="E123" s="136">
        <v>260</v>
      </c>
      <c r="F123" s="136">
        <v>200</v>
      </c>
      <c r="G123" s="136">
        <v>69</v>
      </c>
      <c r="H123" s="136">
        <v>500</v>
      </c>
      <c r="I123" s="136"/>
      <c r="J123" s="136"/>
      <c r="K123" s="136">
        <v>150</v>
      </c>
      <c r="L123" s="136">
        <v>100</v>
      </c>
      <c r="M123" s="136"/>
      <c r="N123" s="136"/>
      <c r="O123" s="136">
        <v>65</v>
      </c>
      <c r="P123" s="136"/>
      <c r="Q123" s="136"/>
      <c r="R123" s="136"/>
      <c r="S123" s="136">
        <v>262</v>
      </c>
      <c r="T123" s="136">
        <v>1000</v>
      </c>
      <c r="U123" s="136"/>
      <c r="V123" s="136">
        <v>260</v>
      </c>
      <c r="W123" s="136"/>
      <c r="X123" s="136">
        <v>130</v>
      </c>
      <c r="Y123" s="136">
        <v>260</v>
      </c>
      <c r="Z123" s="136">
        <v>260</v>
      </c>
      <c r="AA123" s="136">
        <v>42</v>
      </c>
      <c r="AB123" s="136">
        <v>130</v>
      </c>
      <c r="AC123" s="136">
        <v>455</v>
      </c>
      <c r="AD123" s="136"/>
      <c r="AE123" s="136">
        <v>150</v>
      </c>
      <c r="AF123" s="136">
        <v>130</v>
      </c>
      <c r="AG123" s="136"/>
      <c r="AH123" s="136">
        <v>300</v>
      </c>
      <c r="AI123" s="136">
        <v>35</v>
      </c>
      <c r="AJ123" s="136"/>
      <c r="AK123" s="136"/>
      <c r="AL123" s="136">
        <v>200</v>
      </c>
      <c r="AM123" s="136">
        <v>130</v>
      </c>
      <c r="AN123" s="136">
        <v>500</v>
      </c>
      <c r="AO123" s="136">
        <v>250</v>
      </c>
      <c r="AP123" s="136">
        <v>260</v>
      </c>
      <c r="AQ123" s="136"/>
      <c r="AR123" s="136">
        <v>78</v>
      </c>
      <c r="AS123" s="136"/>
      <c r="AT123" s="136"/>
      <c r="AU123" s="136"/>
      <c r="AV123" s="136">
        <v>260</v>
      </c>
      <c r="AW123" s="136"/>
      <c r="AX123" s="136">
        <v>104</v>
      </c>
      <c r="AY123" s="136">
        <v>300</v>
      </c>
      <c r="AZ123" s="136"/>
      <c r="BA123" s="136"/>
      <c r="BB123" s="136">
        <v>100</v>
      </c>
      <c r="BC123" s="136"/>
    </row>
    <row r="124" spans="1:55" s="137" customFormat="1" ht="15.75">
      <c r="A124" s="132" t="s">
        <v>224</v>
      </c>
      <c r="B124" s="133">
        <f>E124+F124+G124+H124+I124+J124+K124+L124+M124+N124+O124+P124+Q124+R124+S124+T124+U124+V124+W124+X124+Y124+Z124+AA124+AB124+AC124+AD124+AE124+AF124+AG124+AH124+AI124+AJ124+AK124+AL124+AM124+AN124+AO124+AP124+AQ124+AR124+AS124+AT124+AU124+AV124+AW124+AX124+AY124+AZ124+BA124+BB124+BC124</f>
        <v>19665</v>
      </c>
      <c r="C124" s="134"/>
      <c r="D124" s="135"/>
      <c r="E124" s="136">
        <v>351</v>
      </c>
      <c r="F124" s="136">
        <v>200</v>
      </c>
      <c r="G124" s="136">
        <v>130</v>
      </c>
      <c r="H124" s="136">
        <v>500</v>
      </c>
      <c r="I124" s="136"/>
      <c r="J124" s="136"/>
      <c r="K124" s="136">
        <v>195</v>
      </c>
      <c r="L124" s="136">
        <v>100</v>
      </c>
      <c r="M124" s="136">
        <v>200</v>
      </c>
      <c r="N124" s="136"/>
      <c r="O124" s="136">
        <v>65</v>
      </c>
      <c r="P124" s="136"/>
      <c r="Q124" s="136"/>
      <c r="R124" s="136">
        <v>167</v>
      </c>
      <c r="S124" s="136">
        <v>130</v>
      </c>
      <c r="T124" s="136">
        <v>1000</v>
      </c>
      <c r="U124" s="136"/>
      <c r="V124" s="136">
        <v>390</v>
      </c>
      <c r="W124" s="136"/>
      <c r="X124" s="136">
        <v>130</v>
      </c>
      <c r="Y124" s="136">
        <v>260</v>
      </c>
      <c r="Z124" s="136">
        <v>260</v>
      </c>
      <c r="AA124" s="136">
        <v>89</v>
      </c>
      <c r="AB124" s="136">
        <v>130</v>
      </c>
      <c r="AC124" s="136">
        <v>312</v>
      </c>
      <c r="AD124" s="136"/>
      <c r="AE124" s="136">
        <v>150</v>
      </c>
      <c r="AF124" s="136">
        <v>130</v>
      </c>
      <c r="AG124" s="136"/>
      <c r="AH124" s="136"/>
      <c r="AI124" s="136">
        <v>38</v>
      </c>
      <c r="AJ124" s="136"/>
      <c r="AK124" s="136"/>
      <c r="AL124" s="136">
        <v>300</v>
      </c>
      <c r="AM124" s="136">
        <v>260</v>
      </c>
      <c r="AN124" s="136">
        <v>500</v>
      </c>
      <c r="AO124" s="136">
        <v>250</v>
      </c>
      <c r="AP124" s="136">
        <v>260</v>
      </c>
      <c r="AQ124" s="136"/>
      <c r="AR124" s="136"/>
      <c r="AS124" s="136"/>
      <c r="AT124" s="136"/>
      <c r="AU124" s="136"/>
      <c r="AV124" s="136">
        <v>208</v>
      </c>
      <c r="AW124" s="136">
        <v>12000</v>
      </c>
      <c r="AX124" s="136">
        <v>104</v>
      </c>
      <c r="AY124" s="136">
        <v>300</v>
      </c>
      <c r="AZ124" s="136">
        <v>130</v>
      </c>
      <c r="BA124" s="136"/>
      <c r="BB124" s="136">
        <v>400</v>
      </c>
      <c r="BC124" s="136">
        <v>26</v>
      </c>
    </row>
    <row r="125" spans="1:55" s="137" customFormat="1" ht="15.75">
      <c r="A125" s="132" t="s">
        <v>223</v>
      </c>
      <c r="B125" s="133">
        <f t="shared" si="18"/>
        <v>21862</v>
      </c>
      <c r="C125" s="134"/>
      <c r="D125" s="135"/>
      <c r="E125" s="136">
        <v>300</v>
      </c>
      <c r="F125" s="136">
        <v>200</v>
      </c>
      <c r="G125" s="136">
        <v>254</v>
      </c>
      <c r="H125" s="136"/>
      <c r="I125" s="136"/>
      <c r="J125" s="136"/>
      <c r="K125" s="136">
        <v>260</v>
      </c>
      <c r="L125" s="149">
        <v>100</v>
      </c>
      <c r="M125" s="136">
        <v>200</v>
      </c>
      <c r="N125" s="136"/>
      <c r="O125" s="136">
        <v>130</v>
      </c>
      <c r="P125" s="136"/>
      <c r="Q125" s="136"/>
      <c r="R125" s="136">
        <v>105</v>
      </c>
      <c r="S125" s="136">
        <v>260</v>
      </c>
      <c r="T125" s="136">
        <v>1500</v>
      </c>
      <c r="U125" s="136"/>
      <c r="V125" s="136">
        <v>390</v>
      </c>
      <c r="W125" s="136"/>
      <c r="X125" s="136">
        <v>39</v>
      </c>
      <c r="Y125" s="136">
        <v>130</v>
      </c>
      <c r="Z125" s="136">
        <v>130</v>
      </c>
      <c r="AA125" s="136">
        <v>-102</v>
      </c>
      <c r="AB125" s="136">
        <v>130</v>
      </c>
      <c r="AC125" s="136"/>
      <c r="AD125" s="136"/>
      <c r="AE125" s="136"/>
      <c r="AF125" s="136">
        <v>130</v>
      </c>
      <c r="AG125" s="136">
        <v>100</v>
      </c>
      <c r="AH125" s="136"/>
      <c r="AI125" s="136">
        <v>56</v>
      </c>
      <c r="AJ125" s="136">
        <v>100</v>
      </c>
      <c r="AK125" s="136"/>
      <c r="AL125" s="136">
        <v>300</v>
      </c>
      <c r="AM125" s="136">
        <v>130</v>
      </c>
      <c r="AN125" s="136">
        <v>500</v>
      </c>
      <c r="AO125" s="136">
        <v>300</v>
      </c>
      <c r="AP125" s="136">
        <v>260</v>
      </c>
      <c r="AQ125" s="136"/>
      <c r="AR125" s="136"/>
      <c r="AS125" s="136"/>
      <c r="AT125" s="136"/>
      <c r="AU125" s="136"/>
      <c r="AV125" s="136">
        <v>195</v>
      </c>
      <c r="AW125" s="136">
        <v>15000</v>
      </c>
      <c r="AX125" s="136"/>
      <c r="AY125" s="136">
        <v>300</v>
      </c>
      <c r="AZ125" s="136">
        <v>130</v>
      </c>
      <c r="BA125" s="136"/>
      <c r="BB125" s="136">
        <v>335</v>
      </c>
      <c r="BC125" s="136"/>
    </row>
    <row r="126" spans="1:55" s="137" customFormat="1" ht="15.75">
      <c r="A126" s="132" t="s">
        <v>222</v>
      </c>
      <c r="B126" s="133">
        <f t="shared" si="18"/>
        <v>13939</v>
      </c>
      <c r="C126" s="134"/>
      <c r="D126" s="135"/>
      <c r="E126" s="136">
        <v>500</v>
      </c>
      <c r="F126" s="136">
        <v>200</v>
      </c>
      <c r="G126" s="136">
        <v>1507</v>
      </c>
      <c r="H126" s="136"/>
      <c r="I126" s="136"/>
      <c r="J126" s="136"/>
      <c r="K126" s="136">
        <v>390</v>
      </c>
      <c r="L126" s="136">
        <v>100</v>
      </c>
      <c r="M126" s="136"/>
      <c r="N126" s="136">
        <v>260</v>
      </c>
      <c r="O126" s="136">
        <v>65</v>
      </c>
      <c r="P126" s="136"/>
      <c r="Q126" s="136">
        <v>350</v>
      </c>
      <c r="R126" s="136">
        <v>500</v>
      </c>
      <c r="S126" s="136"/>
      <c r="T126" s="136"/>
      <c r="U126" s="136"/>
      <c r="V126" s="136">
        <v>390</v>
      </c>
      <c r="W126" s="136"/>
      <c r="X126" s="136">
        <v>130</v>
      </c>
      <c r="Y126" s="136"/>
      <c r="Z126" s="136">
        <v>200</v>
      </c>
      <c r="AA126" s="136">
        <v>100</v>
      </c>
      <c r="AB126" s="136">
        <v>130</v>
      </c>
      <c r="AC126" s="136">
        <v>350</v>
      </c>
      <c r="AD126" s="136">
        <v>130</v>
      </c>
      <c r="AE126" s="136">
        <v>200</v>
      </c>
      <c r="AF126" s="136">
        <v>175</v>
      </c>
      <c r="AG126" s="136"/>
      <c r="AH126" s="136">
        <v>500</v>
      </c>
      <c r="AI126" s="136">
        <v>412</v>
      </c>
      <c r="AJ126" s="136">
        <v>100</v>
      </c>
      <c r="AK126" s="136">
        <v>1000</v>
      </c>
      <c r="AL126" s="136">
        <v>150</v>
      </c>
      <c r="AM126" s="136">
        <v>130</v>
      </c>
      <c r="AN126" s="136"/>
      <c r="AO126" s="136">
        <v>50</v>
      </c>
      <c r="AP126" s="136">
        <v>130</v>
      </c>
      <c r="AQ126" s="136"/>
      <c r="AR126" s="136">
        <v>52</v>
      </c>
      <c r="AS126" s="136"/>
      <c r="AT126" s="136"/>
      <c r="AU126" s="136"/>
      <c r="AV126" s="136">
        <v>208</v>
      </c>
      <c r="AW126" s="136">
        <v>5200</v>
      </c>
      <c r="AX126" s="136">
        <v>130</v>
      </c>
      <c r="AY126" s="136"/>
      <c r="AZ126" s="136"/>
      <c r="BA126" s="136"/>
      <c r="BB126" s="136">
        <v>200</v>
      </c>
      <c r="BC126" s="136"/>
    </row>
    <row r="127" spans="1:55" s="137" customFormat="1" ht="15">
      <c r="A127" s="132"/>
      <c r="B127" s="133"/>
      <c r="C127" s="134"/>
      <c r="D127" s="135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  <c r="AP127" s="136"/>
      <c r="AQ127" s="136"/>
      <c r="AR127" s="136"/>
      <c r="AS127" s="136"/>
      <c r="AT127" s="136"/>
      <c r="AU127" s="136"/>
      <c r="AV127" s="136"/>
      <c r="AW127" s="136"/>
      <c r="AX127" s="136"/>
      <c r="AY127" s="136"/>
      <c r="AZ127" s="136"/>
      <c r="BA127" s="136"/>
      <c r="BB127" s="136"/>
      <c r="BC127" s="136"/>
    </row>
    <row r="128" spans="1:55" s="137" customFormat="1" ht="16.5" customHeight="1">
      <c r="A128" s="162" t="s">
        <v>14</v>
      </c>
      <c r="B128" s="163">
        <f>E128+F128+G128+H128+I128+J128+K128+L128+M128+N128+O128+P128+Q128+R128+S128+T128+U128+V128+W128+X128+Y128+Z128+AA128+AB128+AC128+AD128+AE128+AF128+AG128+AH128+AI128+AJ128+AK128+AL128+AM128+AN128+AO128+AP128+AQ128+AR128+AS128+AT128+AU128+AV128+AW128+AX128+AY128+AZ128+BA128+BB128+BC128</f>
        <v>208</v>
      </c>
      <c r="C128" s="134"/>
      <c r="D128" s="135"/>
      <c r="E128" s="48">
        <v>130</v>
      </c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>
        <v>78</v>
      </c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7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</row>
    <row r="129" spans="1:55" s="137" customFormat="1" ht="16.5" customHeight="1">
      <c r="A129" s="132"/>
      <c r="B129" s="163">
        <v>208</v>
      </c>
      <c r="C129" s="134"/>
      <c r="D129" s="135"/>
      <c r="E129" s="48">
        <v>130</v>
      </c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>
        <v>78</v>
      </c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7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</row>
    <row r="130" spans="1:55" s="178" customFormat="1" ht="16.5" customHeight="1">
      <c r="A130" s="162" t="s">
        <v>299</v>
      </c>
      <c r="B130" s="163">
        <f>B135+B136+B137+B138+B139+B140+B134+B132+B133+B131</f>
        <v>29651</v>
      </c>
      <c r="C130" s="179"/>
      <c r="D130" s="179"/>
      <c r="E130" s="164">
        <f>E135+E136+E137+E138+E139+E140+E141+E134+E133+E132</f>
        <v>0</v>
      </c>
      <c r="F130" s="164">
        <f aca="true" t="shared" si="19" ref="F130:BC130">F135+F136+F137+F138+F139+F140+F141+F134+F133+F132</f>
        <v>900</v>
      </c>
      <c r="G130" s="164">
        <f t="shared" si="19"/>
        <v>0</v>
      </c>
      <c r="H130" s="164">
        <f t="shared" si="19"/>
        <v>59</v>
      </c>
      <c r="I130" s="164">
        <f t="shared" si="19"/>
        <v>0</v>
      </c>
      <c r="J130" s="164">
        <f t="shared" si="19"/>
        <v>0</v>
      </c>
      <c r="K130" s="164">
        <f t="shared" si="19"/>
        <v>0</v>
      </c>
      <c r="L130" s="164">
        <f t="shared" si="19"/>
        <v>0</v>
      </c>
      <c r="M130" s="164">
        <f t="shared" si="19"/>
        <v>0</v>
      </c>
      <c r="N130" s="164">
        <f t="shared" si="19"/>
        <v>0</v>
      </c>
      <c r="O130" s="164">
        <f t="shared" si="19"/>
        <v>0</v>
      </c>
      <c r="P130" s="164">
        <f t="shared" si="19"/>
        <v>0</v>
      </c>
      <c r="Q130" s="164">
        <f t="shared" si="19"/>
        <v>100</v>
      </c>
      <c r="R130" s="164">
        <f t="shared" si="19"/>
        <v>0</v>
      </c>
      <c r="S130" s="164">
        <f t="shared" si="19"/>
        <v>200</v>
      </c>
      <c r="T130" s="164">
        <f t="shared" si="19"/>
        <v>0</v>
      </c>
      <c r="U130" s="164">
        <f t="shared" si="19"/>
        <v>0</v>
      </c>
      <c r="V130" s="164">
        <f t="shared" si="19"/>
        <v>0</v>
      </c>
      <c r="W130" s="164">
        <f t="shared" si="19"/>
        <v>0</v>
      </c>
      <c r="X130" s="164">
        <f t="shared" si="19"/>
        <v>0</v>
      </c>
      <c r="Y130" s="164">
        <f t="shared" si="19"/>
        <v>0</v>
      </c>
      <c r="Z130" s="164">
        <f t="shared" si="19"/>
        <v>0</v>
      </c>
      <c r="AA130" s="164">
        <f t="shared" si="19"/>
        <v>0</v>
      </c>
      <c r="AB130" s="164">
        <f t="shared" si="19"/>
        <v>3631</v>
      </c>
      <c r="AC130" s="164">
        <f t="shared" si="19"/>
        <v>0</v>
      </c>
      <c r="AD130" s="164">
        <f t="shared" si="19"/>
        <v>3860</v>
      </c>
      <c r="AE130" s="164">
        <f t="shared" si="19"/>
        <v>0</v>
      </c>
      <c r="AF130" s="164">
        <f t="shared" si="19"/>
        <v>0</v>
      </c>
      <c r="AG130" s="164">
        <f t="shared" si="19"/>
        <v>0</v>
      </c>
      <c r="AH130" s="164">
        <f t="shared" si="19"/>
        <v>0</v>
      </c>
      <c r="AI130" s="164">
        <f t="shared" si="19"/>
        <v>0</v>
      </c>
      <c r="AJ130" s="164">
        <f t="shared" si="19"/>
        <v>0</v>
      </c>
      <c r="AK130" s="164">
        <f t="shared" si="19"/>
        <v>0</v>
      </c>
      <c r="AL130" s="164">
        <f t="shared" si="19"/>
        <v>0</v>
      </c>
      <c r="AM130" s="164">
        <f t="shared" si="19"/>
        <v>0</v>
      </c>
      <c r="AN130" s="164">
        <f t="shared" si="19"/>
        <v>2073</v>
      </c>
      <c r="AO130" s="164">
        <f t="shared" si="19"/>
        <v>0</v>
      </c>
      <c r="AP130" s="164">
        <f t="shared" si="19"/>
        <v>0</v>
      </c>
      <c r="AQ130" s="164">
        <f t="shared" si="19"/>
        <v>0</v>
      </c>
      <c r="AR130" s="164">
        <f t="shared" si="19"/>
        <v>0</v>
      </c>
      <c r="AS130" s="164">
        <f t="shared" si="19"/>
        <v>0</v>
      </c>
      <c r="AT130" s="164">
        <f t="shared" si="19"/>
        <v>0</v>
      </c>
      <c r="AU130" s="164">
        <f t="shared" si="19"/>
        <v>0</v>
      </c>
      <c r="AV130" s="164">
        <f t="shared" si="19"/>
        <v>0</v>
      </c>
      <c r="AW130" s="164">
        <f t="shared" si="19"/>
        <v>175</v>
      </c>
      <c r="AX130" s="164">
        <f t="shared" si="19"/>
        <v>0</v>
      </c>
      <c r="AY130" s="164">
        <f t="shared" si="19"/>
        <v>0</v>
      </c>
      <c r="AZ130" s="164">
        <f t="shared" si="19"/>
        <v>0</v>
      </c>
      <c r="BA130" s="164">
        <f t="shared" si="19"/>
        <v>0</v>
      </c>
      <c r="BB130" s="164">
        <f t="shared" si="19"/>
        <v>0</v>
      </c>
      <c r="BC130" s="164">
        <f t="shared" si="19"/>
        <v>0</v>
      </c>
    </row>
    <row r="131" spans="1:55" s="178" customFormat="1" ht="16.5" customHeight="1">
      <c r="A131" s="172" t="s">
        <v>385</v>
      </c>
      <c r="B131" s="163">
        <v>18653</v>
      </c>
      <c r="C131" s="208"/>
      <c r="D131" s="208"/>
      <c r="E131" s="91"/>
      <c r="F131" s="130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>
        <v>18653</v>
      </c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2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</row>
    <row r="132" spans="1:55" s="178" customFormat="1" ht="16.5" customHeight="1">
      <c r="A132" s="172" t="s">
        <v>362</v>
      </c>
      <c r="B132" s="163">
        <v>0</v>
      </c>
      <c r="C132" s="208"/>
      <c r="D132" s="208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C132" s="164"/>
    </row>
    <row r="133" spans="1:55" s="178" customFormat="1" ht="16.5" customHeight="1">
      <c r="A133" s="172" t="s">
        <v>347</v>
      </c>
      <c r="B133" s="163">
        <v>1426</v>
      </c>
      <c r="C133" s="208"/>
      <c r="D133" s="208"/>
      <c r="E133" s="40"/>
      <c r="F133" s="175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136"/>
      <c r="AN133" s="40">
        <v>1426</v>
      </c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136"/>
    </row>
    <row r="134" spans="1:55" s="178" customFormat="1" ht="16.5" customHeight="1">
      <c r="A134" s="172" t="s">
        <v>322</v>
      </c>
      <c r="B134" s="163">
        <v>0</v>
      </c>
      <c r="C134" s="208"/>
      <c r="D134" s="208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136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136"/>
    </row>
    <row r="135" spans="1:55" s="137" customFormat="1" ht="15.75">
      <c r="A135" s="172" t="s">
        <v>275</v>
      </c>
      <c r="B135" s="133">
        <f aca="true" t="shared" si="20" ref="B135:B140">E135+F135+G135+H135+I135+J135+K135+L135+M135+N135+O135+P135+Q135+R135+S135+T135+U135+V135+W135+X135+Y135+Z135+AA135+AB135+AC135+AD135+AE135+AF135+AG135+AH135+AI135+AJ135+AK135+AL135+AM135+AN135+AO135+AP135+AQ135+AR135+AS135+AT135+AU135+AV135+AW135+AX135+AY135+AZ135+BA135+BB135+BC135</f>
        <v>400</v>
      </c>
      <c r="C135" s="134"/>
      <c r="D135" s="135"/>
      <c r="E135" s="136"/>
      <c r="F135" s="136">
        <v>400</v>
      </c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</row>
    <row r="136" spans="1:55" s="137" customFormat="1" ht="15.75">
      <c r="A136" s="172" t="s">
        <v>278</v>
      </c>
      <c r="B136" s="133">
        <f t="shared" si="20"/>
        <v>200</v>
      </c>
      <c r="C136" s="134"/>
      <c r="D136" s="135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>
        <v>200</v>
      </c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</row>
    <row r="137" spans="1:55" s="137" customFormat="1" ht="15.75">
      <c r="A137" s="172" t="s">
        <v>277</v>
      </c>
      <c r="B137" s="133">
        <f t="shared" si="20"/>
        <v>175</v>
      </c>
      <c r="C137" s="134"/>
      <c r="D137" s="135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>
        <v>175</v>
      </c>
      <c r="AX137" s="136"/>
      <c r="AY137" s="136"/>
      <c r="AZ137" s="136"/>
      <c r="BA137" s="136"/>
      <c r="BB137" s="136"/>
      <c r="BC137" s="136"/>
    </row>
    <row r="138" spans="1:55" s="137" customFormat="1" ht="15.75">
      <c r="A138" s="172" t="s">
        <v>273</v>
      </c>
      <c r="B138" s="180">
        <f t="shared" si="20"/>
        <v>646</v>
      </c>
      <c r="C138" s="134"/>
      <c r="D138" s="135"/>
      <c r="E138" s="136"/>
      <c r="F138" s="136">
        <v>300</v>
      </c>
      <c r="G138" s="136"/>
      <c r="H138" s="136">
        <v>59</v>
      </c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>
        <v>287</v>
      </c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</row>
    <row r="139" spans="1:55" s="137" customFormat="1" ht="15.75">
      <c r="A139" s="172" t="s">
        <v>276</v>
      </c>
      <c r="B139" s="133">
        <f t="shared" si="20"/>
        <v>660</v>
      </c>
      <c r="C139" s="134"/>
      <c r="D139" s="135"/>
      <c r="E139" s="136"/>
      <c r="F139" s="136">
        <v>200</v>
      </c>
      <c r="G139" s="136"/>
      <c r="H139" s="136"/>
      <c r="I139" s="136"/>
      <c r="J139" s="136"/>
      <c r="K139" s="136"/>
      <c r="L139" s="149"/>
      <c r="M139" s="136"/>
      <c r="N139" s="136"/>
      <c r="O139" s="136"/>
      <c r="P139" s="136"/>
      <c r="Q139" s="136">
        <v>100</v>
      </c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>
        <v>360</v>
      </c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</row>
    <row r="140" spans="1:55" s="137" customFormat="1" ht="15.75">
      <c r="A140" s="172" t="s">
        <v>274</v>
      </c>
      <c r="B140" s="133">
        <f t="shared" si="20"/>
        <v>7491</v>
      </c>
      <c r="C140" s="134"/>
      <c r="D140" s="135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>
        <v>3631</v>
      </c>
      <c r="AC140" s="136"/>
      <c r="AD140" s="136">
        <v>3860</v>
      </c>
      <c r="AE140" s="136"/>
      <c r="AF140" s="136"/>
      <c r="AG140" s="136"/>
      <c r="AH140" s="136"/>
      <c r="AI140" s="136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</row>
    <row r="141" spans="1:55" s="86" customFormat="1" ht="15">
      <c r="A141" s="87"/>
      <c r="B141" s="148"/>
      <c r="C141" s="89"/>
      <c r="D141" s="90"/>
      <c r="E141" s="92"/>
      <c r="F141" s="15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2"/>
      <c r="AZ141" s="92"/>
      <c r="BA141" s="92"/>
      <c r="BB141" s="92"/>
      <c r="BC141" s="92"/>
    </row>
    <row r="142" spans="1:63" s="183" customFormat="1" ht="15.75">
      <c r="A142" s="181" t="s">
        <v>270</v>
      </c>
      <c r="B142" s="139">
        <f aca="true" t="shared" si="21" ref="B142:AG142">B144+B159+B174+B189+B204</f>
        <v>14144922</v>
      </c>
      <c r="C142" s="182">
        <f t="shared" si="21"/>
        <v>0</v>
      </c>
      <c r="D142" s="182">
        <f t="shared" si="21"/>
        <v>0</v>
      </c>
      <c r="E142" s="150">
        <f t="shared" si="21"/>
        <v>1129650</v>
      </c>
      <c r="F142" s="150">
        <f t="shared" si="21"/>
        <v>232795</v>
      </c>
      <c r="G142" s="150">
        <f t="shared" si="21"/>
        <v>207942</v>
      </c>
      <c r="H142" s="150">
        <f t="shared" si="21"/>
        <v>205672</v>
      </c>
      <c r="I142" s="150">
        <f t="shared" si="21"/>
        <v>220921</v>
      </c>
      <c r="J142" s="150">
        <f t="shared" si="21"/>
        <v>215657</v>
      </c>
      <c r="K142" s="150">
        <f t="shared" si="21"/>
        <v>193430</v>
      </c>
      <c r="L142" s="150">
        <f t="shared" si="21"/>
        <v>209144</v>
      </c>
      <c r="M142" s="150">
        <f t="shared" si="21"/>
        <v>229651</v>
      </c>
      <c r="N142" s="150">
        <f t="shared" si="21"/>
        <v>196982</v>
      </c>
      <c r="O142" s="150">
        <f t="shared" si="21"/>
        <v>229908</v>
      </c>
      <c r="P142" s="150">
        <f t="shared" si="21"/>
        <v>194538</v>
      </c>
      <c r="Q142" s="150">
        <f t="shared" si="21"/>
        <v>212427</v>
      </c>
      <c r="R142" s="150">
        <f t="shared" si="21"/>
        <v>329228</v>
      </c>
      <c r="S142" s="150">
        <f t="shared" si="21"/>
        <v>188954</v>
      </c>
      <c r="T142" s="150">
        <f t="shared" si="21"/>
        <v>249660</v>
      </c>
      <c r="U142" s="150">
        <f t="shared" si="21"/>
        <v>204897</v>
      </c>
      <c r="V142" s="150">
        <f t="shared" si="21"/>
        <v>191026</v>
      </c>
      <c r="W142" s="150">
        <f t="shared" si="21"/>
        <v>196369</v>
      </c>
      <c r="X142" s="150">
        <f t="shared" si="21"/>
        <v>243526</v>
      </c>
      <c r="Y142" s="150">
        <f t="shared" si="21"/>
        <v>216580</v>
      </c>
      <c r="Z142" s="150">
        <f t="shared" si="21"/>
        <v>253742</v>
      </c>
      <c r="AA142" s="150">
        <f t="shared" si="21"/>
        <v>206375</v>
      </c>
      <c r="AB142" s="150">
        <f t="shared" si="21"/>
        <v>228060</v>
      </c>
      <c r="AC142" s="150">
        <f t="shared" si="21"/>
        <v>267014</v>
      </c>
      <c r="AD142" s="150">
        <f t="shared" si="21"/>
        <v>246976</v>
      </c>
      <c r="AE142" s="150">
        <f t="shared" si="21"/>
        <v>202891</v>
      </c>
      <c r="AF142" s="150">
        <f t="shared" si="21"/>
        <v>207634</v>
      </c>
      <c r="AG142" s="150">
        <f t="shared" si="21"/>
        <v>205424</v>
      </c>
      <c r="AH142" s="150">
        <f aca="true" t="shared" si="22" ref="AH142:BK142">AH144+AH159+AH174+AH189+AH204</f>
        <v>267427</v>
      </c>
      <c r="AI142" s="150">
        <f t="shared" si="22"/>
        <v>253306</v>
      </c>
      <c r="AJ142" s="150">
        <f t="shared" si="22"/>
        <v>180847</v>
      </c>
      <c r="AK142" s="150">
        <f t="shared" si="22"/>
        <v>185227</v>
      </c>
      <c r="AL142" s="150">
        <f t="shared" si="22"/>
        <v>257581</v>
      </c>
      <c r="AM142" s="150">
        <f t="shared" si="22"/>
        <v>208695</v>
      </c>
      <c r="AN142" s="150">
        <f t="shared" si="22"/>
        <v>168562</v>
      </c>
      <c r="AO142" s="150">
        <f t="shared" si="22"/>
        <v>216893</v>
      </c>
      <c r="AP142" s="150">
        <f t="shared" si="22"/>
        <v>220669</v>
      </c>
      <c r="AQ142" s="150">
        <f t="shared" si="22"/>
        <v>247913</v>
      </c>
      <c r="AR142" s="150">
        <f t="shared" si="22"/>
        <v>201607</v>
      </c>
      <c r="AS142" s="150">
        <f t="shared" si="22"/>
        <v>166051</v>
      </c>
      <c r="AT142" s="150">
        <f t="shared" si="22"/>
        <v>165102</v>
      </c>
      <c r="AU142" s="150">
        <f t="shared" si="22"/>
        <v>239527</v>
      </c>
      <c r="AV142" s="150">
        <f t="shared" si="22"/>
        <v>215875</v>
      </c>
      <c r="AW142" s="150">
        <f t="shared" si="22"/>
        <v>1417658</v>
      </c>
      <c r="AX142" s="150">
        <f t="shared" si="22"/>
        <v>246906</v>
      </c>
      <c r="AY142" s="150">
        <f t="shared" si="22"/>
        <v>253082</v>
      </c>
      <c r="AZ142" s="150">
        <f t="shared" si="22"/>
        <v>209514</v>
      </c>
      <c r="BA142" s="150">
        <f t="shared" si="22"/>
        <v>223546</v>
      </c>
      <c r="BB142" s="150">
        <f t="shared" si="22"/>
        <v>223862</v>
      </c>
      <c r="BC142" s="150">
        <f t="shared" si="22"/>
        <v>165027</v>
      </c>
      <c r="BD142" s="182">
        <f t="shared" si="22"/>
        <v>0</v>
      </c>
      <c r="BE142" s="182">
        <f t="shared" si="22"/>
        <v>0</v>
      </c>
      <c r="BF142" s="182">
        <f t="shared" si="22"/>
        <v>0</v>
      </c>
      <c r="BG142" s="182">
        <f t="shared" si="22"/>
        <v>0</v>
      </c>
      <c r="BH142" s="182">
        <f t="shared" si="22"/>
        <v>0</v>
      </c>
      <c r="BI142" s="182">
        <f t="shared" si="22"/>
        <v>0</v>
      </c>
      <c r="BJ142" s="182">
        <f t="shared" si="22"/>
        <v>0</v>
      </c>
      <c r="BK142" s="182">
        <f t="shared" si="22"/>
        <v>0</v>
      </c>
    </row>
    <row r="143" spans="1:63" s="183" customFormat="1" ht="15.75">
      <c r="A143" s="181"/>
      <c r="B143" s="139"/>
      <c r="C143" s="184"/>
      <c r="D143" s="184"/>
      <c r="E143" s="150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0"/>
      <c r="AY143" s="150"/>
      <c r="AZ143" s="150"/>
      <c r="BA143" s="150"/>
      <c r="BB143" s="150"/>
      <c r="BC143" s="150"/>
      <c r="BD143" s="184"/>
      <c r="BE143" s="184"/>
      <c r="BF143" s="184"/>
      <c r="BG143" s="184"/>
      <c r="BH143" s="184"/>
      <c r="BI143" s="184"/>
      <c r="BJ143" s="184"/>
      <c r="BK143" s="184"/>
    </row>
    <row r="144" spans="1:55" s="143" customFormat="1" ht="15.75">
      <c r="A144" s="181" t="s">
        <v>310</v>
      </c>
      <c r="B144" s="139">
        <f>B149+B150+B151+B152+B153+B154+B156+B157+B148+B155+B147+B146+B145</f>
        <v>10668006</v>
      </c>
      <c r="C144" s="185"/>
      <c r="D144" s="186"/>
      <c r="E144" s="187">
        <f>E147+E148+E149+E150+E151+E152+E153+E154+E155+E156+E157+E146</f>
        <v>825940</v>
      </c>
      <c r="F144" s="187">
        <f aca="true" t="shared" si="23" ref="F144:BC144">F147+F148+F149+F150+F151+F152+F153+F154+F155+F156+F157+F146</f>
        <v>175510</v>
      </c>
      <c r="G144" s="187">
        <f t="shared" si="23"/>
        <v>157297</v>
      </c>
      <c r="H144" s="187">
        <f t="shared" si="23"/>
        <v>155113</v>
      </c>
      <c r="I144" s="187">
        <f t="shared" si="23"/>
        <v>167923</v>
      </c>
      <c r="J144" s="187">
        <f t="shared" si="23"/>
        <v>167391</v>
      </c>
      <c r="K144" s="187">
        <f t="shared" si="23"/>
        <v>146595</v>
      </c>
      <c r="L144" s="187">
        <f t="shared" si="23"/>
        <v>157853</v>
      </c>
      <c r="M144" s="187">
        <f t="shared" si="23"/>
        <v>176759</v>
      </c>
      <c r="N144" s="187">
        <f t="shared" si="23"/>
        <v>148627</v>
      </c>
      <c r="O144" s="187">
        <f t="shared" si="23"/>
        <v>178687</v>
      </c>
      <c r="P144" s="187">
        <f t="shared" si="23"/>
        <v>146164</v>
      </c>
      <c r="Q144" s="187">
        <f t="shared" si="23"/>
        <v>152275</v>
      </c>
      <c r="R144" s="187">
        <f t="shared" si="23"/>
        <v>248433</v>
      </c>
      <c r="S144" s="187">
        <f t="shared" si="23"/>
        <v>142802</v>
      </c>
      <c r="T144" s="187">
        <f t="shared" si="23"/>
        <v>186600</v>
      </c>
      <c r="U144" s="187">
        <f t="shared" si="23"/>
        <v>154671</v>
      </c>
      <c r="V144" s="187">
        <f t="shared" si="23"/>
        <v>143105</v>
      </c>
      <c r="W144" s="187">
        <f t="shared" si="23"/>
        <v>153213</v>
      </c>
      <c r="X144" s="187">
        <f t="shared" si="23"/>
        <v>185891</v>
      </c>
      <c r="Y144" s="187">
        <f t="shared" si="23"/>
        <v>161872</v>
      </c>
      <c r="Z144" s="187">
        <f t="shared" si="23"/>
        <v>192470</v>
      </c>
      <c r="AA144" s="187">
        <f t="shared" si="23"/>
        <v>160330</v>
      </c>
      <c r="AB144" s="187">
        <f t="shared" si="23"/>
        <v>176641</v>
      </c>
      <c r="AC144" s="187">
        <f t="shared" si="23"/>
        <v>202269</v>
      </c>
      <c r="AD144" s="187">
        <f t="shared" si="23"/>
        <v>186016</v>
      </c>
      <c r="AE144" s="187">
        <f t="shared" si="23"/>
        <v>153103</v>
      </c>
      <c r="AF144" s="187">
        <f t="shared" si="23"/>
        <v>161700</v>
      </c>
      <c r="AG144" s="187">
        <f t="shared" si="23"/>
        <v>155014</v>
      </c>
      <c r="AH144" s="187">
        <f t="shared" si="23"/>
        <v>201721</v>
      </c>
      <c r="AI144" s="187">
        <f t="shared" si="23"/>
        <v>191591</v>
      </c>
      <c r="AJ144" s="187">
        <f t="shared" si="23"/>
        <v>137085</v>
      </c>
      <c r="AK144" s="187">
        <f t="shared" si="23"/>
        <v>139554</v>
      </c>
      <c r="AL144" s="187">
        <f t="shared" si="23"/>
        <v>192920</v>
      </c>
      <c r="AM144" s="187">
        <f t="shared" si="23"/>
        <v>161015</v>
      </c>
      <c r="AN144" s="187">
        <f t="shared" si="23"/>
        <v>127681</v>
      </c>
      <c r="AO144" s="187">
        <f t="shared" si="23"/>
        <v>163867</v>
      </c>
      <c r="AP144" s="187">
        <f t="shared" si="23"/>
        <v>158469</v>
      </c>
      <c r="AQ144" s="187">
        <f t="shared" si="23"/>
        <v>187078</v>
      </c>
      <c r="AR144" s="187">
        <f t="shared" si="23"/>
        <v>149900</v>
      </c>
      <c r="AS144" s="187">
        <f t="shared" si="23"/>
        <v>128161</v>
      </c>
      <c r="AT144" s="187">
        <f t="shared" si="23"/>
        <v>124213</v>
      </c>
      <c r="AU144" s="187">
        <f t="shared" si="23"/>
        <v>180749</v>
      </c>
      <c r="AV144" s="187">
        <f t="shared" si="23"/>
        <v>162986</v>
      </c>
      <c r="AW144" s="187">
        <f t="shared" si="23"/>
        <v>1068836</v>
      </c>
      <c r="AX144" s="187">
        <f t="shared" si="23"/>
        <v>186132</v>
      </c>
      <c r="AY144" s="187">
        <f t="shared" si="23"/>
        <v>190908</v>
      </c>
      <c r="AZ144" s="187">
        <f t="shared" si="23"/>
        <v>157800</v>
      </c>
      <c r="BA144" s="187">
        <f t="shared" si="23"/>
        <v>173561</v>
      </c>
      <c r="BB144" s="187">
        <f t="shared" si="23"/>
        <v>163450</v>
      </c>
      <c r="BC144" s="187">
        <f t="shared" si="23"/>
        <v>125141</v>
      </c>
    </row>
    <row r="145" spans="1:55" s="143" customFormat="1" ht="15.75">
      <c r="A145" s="188" t="s">
        <v>386</v>
      </c>
      <c r="B145" s="139">
        <v>674924</v>
      </c>
      <c r="C145" s="185"/>
      <c r="D145" s="186"/>
      <c r="E145" s="48">
        <v>10614</v>
      </c>
      <c r="F145" s="48">
        <v>11620</v>
      </c>
      <c r="G145" s="48">
        <v>22765</v>
      </c>
      <c r="H145" s="48">
        <v>23490</v>
      </c>
      <c r="I145" s="48">
        <v>12814</v>
      </c>
      <c r="J145" s="48">
        <v>11000</v>
      </c>
      <c r="K145" s="48">
        <v>10286</v>
      </c>
      <c r="L145" s="48">
        <v>12154</v>
      </c>
      <c r="M145" s="48">
        <v>12600</v>
      </c>
      <c r="N145" s="48">
        <v>10250</v>
      </c>
      <c r="O145" s="48">
        <v>11620</v>
      </c>
      <c r="P145" s="48">
        <v>10305</v>
      </c>
      <c r="Q145" s="48">
        <v>30100</v>
      </c>
      <c r="R145" s="48">
        <v>18206</v>
      </c>
      <c r="S145" s="48">
        <v>13600</v>
      </c>
      <c r="T145" s="48">
        <v>12700</v>
      </c>
      <c r="U145" s="48">
        <v>34860</v>
      </c>
      <c r="V145" s="48">
        <v>27722</v>
      </c>
      <c r="W145" s="48">
        <v>11509</v>
      </c>
      <c r="X145" s="48">
        <v>12344</v>
      </c>
      <c r="Y145" s="48">
        <v>10917</v>
      </c>
      <c r="Z145" s="48">
        <v>12785</v>
      </c>
      <c r="AA145" s="48">
        <v>11134</v>
      </c>
      <c r="AB145" s="48">
        <v>11872</v>
      </c>
      <c r="AC145" s="48">
        <v>15150</v>
      </c>
      <c r="AD145" s="48">
        <v>13530</v>
      </c>
      <c r="AE145" s="48">
        <v>10792</v>
      </c>
      <c r="AF145" s="48">
        <v>10520</v>
      </c>
      <c r="AG145" s="48">
        <v>11960</v>
      </c>
      <c r="AH145" s="48">
        <v>15954</v>
      </c>
      <c r="AI145" s="48">
        <v>13161</v>
      </c>
      <c r="AJ145" s="48">
        <v>10320</v>
      </c>
      <c r="AK145" s="48">
        <v>19700</v>
      </c>
      <c r="AL145" s="48">
        <v>11500</v>
      </c>
      <c r="AM145" s="78">
        <v>10837</v>
      </c>
      <c r="AN145" s="48">
        <v>18041</v>
      </c>
      <c r="AO145" s="48">
        <v>12710</v>
      </c>
      <c r="AP145" s="48">
        <v>11442</v>
      </c>
      <c r="AQ145" s="48">
        <v>13623</v>
      </c>
      <c r="AR145" s="48">
        <v>9983</v>
      </c>
      <c r="AS145" s="48">
        <v>17600</v>
      </c>
      <c r="AT145" s="48">
        <v>8450</v>
      </c>
      <c r="AU145" s="48"/>
      <c r="AV145" s="48"/>
      <c r="AW145" s="48">
        <v>72384</v>
      </c>
      <c r="AX145" s="48"/>
      <c r="AY145" s="48"/>
      <c r="AZ145" s="48"/>
      <c r="BA145" s="48"/>
      <c r="BB145" s="48"/>
      <c r="BC145" s="48"/>
    </row>
    <row r="146" spans="1:55" s="143" customFormat="1" ht="15.75">
      <c r="A146" s="188" t="s">
        <v>361</v>
      </c>
      <c r="B146" s="139">
        <v>657875</v>
      </c>
      <c r="C146" s="185"/>
      <c r="D146" s="186"/>
      <c r="E146" s="48">
        <v>10953</v>
      </c>
      <c r="F146" s="48">
        <v>11765</v>
      </c>
      <c r="G146" s="48">
        <v>10906</v>
      </c>
      <c r="H146" s="48">
        <v>22569</v>
      </c>
      <c r="I146" s="48">
        <v>11579</v>
      </c>
      <c r="J146" s="48">
        <v>11000</v>
      </c>
      <c r="K146" s="48">
        <v>9568</v>
      </c>
      <c r="L146" s="48">
        <v>11856</v>
      </c>
      <c r="M146" s="48">
        <v>13100</v>
      </c>
      <c r="N146" s="48">
        <v>10275</v>
      </c>
      <c r="O146" s="48">
        <v>12264</v>
      </c>
      <c r="P146" s="48">
        <v>10200</v>
      </c>
      <c r="Q146" s="48">
        <v>30000</v>
      </c>
      <c r="R146" s="48">
        <v>18303</v>
      </c>
      <c r="S146" s="48">
        <v>10159</v>
      </c>
      <c r="T146" s="48">
        <v>12700</v>
      </c>
      <c r="U146" s="48">
        <v>26477</v>
      </c>
      <c r="V146" s="48">
        <v>19378</v>
      </c>
      <c r="W146" s="48">
        <v>10043</v>
      </c>
      <c r="X146" s="48">
        <v>12917</v>
      </c>
      <c r="Y146" s="48">
        <v>10700</v>
      </c>
      <c r="Z146" s="48">
        <v>14022</v>
      </c>
      <c r="AA146" s="48">
        <v>11100</v>
      </c>
      <c r="AB146" s="48">
        <v>12950</v>
      </c>
      <c r="AC146" s="48">
        <v>14165</v>
      </c>
      <c r="AD146" s="48">
        <v>13500</v>
      </c>
      <c r="AE146" s="48">
        <v>11057</v>
      </c>
      <c r="AF146" s="48">
        <v>10480</v>
      </c>
      <c r="AG146" s="48">
        <v>11145</v>
      </c>
      <c r="AH146" s="48">
        <v>14363</v>
      </c>
      <c r="AI146" s="48">
        <v>13087</v>
      </c>
      <c r="AJ146" s="48">
        <v>9700</v>
      </c>
      <c r="AK146" s="48">
        <v>20737</v>
      </c>
      <c r="AL146" s="48">
        <v>11500</v>
      </c>
      <c r="AM146" s="78">
        <v>11120</v>
      </c>
      <c r="AN146" s="48">
        <v>17767</v>
      </c>
      <c r="AO146" s="48">
        <v>11560</v>
      </c>
      <c r="AP146" s="48">
        <v>10950</v>
      </c>
      <c r="AQ146" s="48">
        <v>12872</v>
      </c>
      <c r="AR146" s="48">
        <v>10390</v>
      </c>
      <c r="AS146" s="48">
        <v>20000</v>
      </c>
      <c r="AT146" s="48">
        <v>8665</v>
      </c>
      <c r="AU146" s="48">
        <v>12449</v>
      </c>
      <c r="AV146" s="48"/>
      <c r="AW146" s="48">
        <v>77584</v>
      </c>
      <c r="AX146" s="48"/>
      <c r="AY146" s="48"/>
      <c r="AZ146" s="48"/>
      <c r="BA146" s="48"/>
      <c r="BB146" s="48"/>
      <c r="BC146" s="48"/>
    </row>
    <row r="147" spans="1:55" s="143" customFormat="1" ht="15.75">
      <c r="A147" s="188" t="s">
        <v>348</v>
      </c>
      <c r="B147" s="144">
        <f aca="true" t="shared" si="24" ref="B147:B157">E147+F147+G147+H147+I147+J147+K147+L147+M147+N147+O147+P147+Q147+R147+S147+T147+U147+V147+W147+X147+Y147+Z147+AA147+AB147+AC147+AD147+AE147+AF147+AG147+AH147+AI147+AJ147+AK147+AL147+AM147+AN147+AO147+AP147+AQ147+AR147+AS147+AT147+AU147+AV147+AW147+AX147+AY147+AZ147+BA147+BB147+BC147</f>
        <v>657174</v>
      </c>
      <c r="C147" s="185"/>
      <c r="D147" s="186"/>
      <c r="E147" s="219">
        <v>11498</v>
      </c>
      <c r="F147" s="219">
        <v>12470</v>
      </c>
      <c r="G147" s="219">
        <v>5995</v>
      </c>
      <c r="H147" s="219">
        <v>13344</v>
      </c>
      <c r="I147" s="219">
        <v>11770</v>
      </c>
      <c r="J147" s="219">
        <v>11000</v>
      </c>
      <c r="K147" s="219">
        <v>10727</v>
      </c>
      <c r="L147" s="219">
        <v>11856</v>
      </c>
      <c r="M147" s="219">
        <v>13500</v>
      </c>
      <c r="N147" s="219">
        <v>10335</v>
      </c>
      <c r="O147" s="219">
        <v>11210</v>
      </c>
      <c r="P147" s="219">
        <v>10322</v>
      </c>
      <c r="Q147" s="219">
        <v>12710</v>
      </c>
      <c r="R147" s="219">
        <v>19063</v>
      </c>
      <c r="S147" s="219">
        <v>11390</v>
      </c>
      <c r="T147" s="219">
        <v>12500</v>
      </c>
      <c r="U147" s="219">
        <v>8710</v>
      </c>
      <c r="V147" s="219">
        <v>8727</v>
      </c>
      <c r="W147" s="219">
        <v>10276</v>
      </c>
      <c r="X147" s="219">
        <v>13031</v>
      </c>
      <c r="Y147" s="219">
        <v>10700</v>
      </c>
      <c r="Z147" s="219">
        <v>14022</v>
      </c>
      <c r="AA147" s="219">
        <v>11250</v>
      </c>
      <c r="AB147" s="219">
        <v>12950</v>
      </c>
      <c r="AC147" s="219">
        <v>14044</v>
      </c>
      <c r="AD147" s="219">
        <v>13100</v>
      </c>
      <c r="AE147" s="219">
        <v>11780</v>
      </c>
      <c r="AF147" s="219">
        <v>9980</v>
      </c>
      <c r="AG147" s="219">
        <v>11155</v>
      </c>
      <c r="AH147" s="219">
        <v>14366</v>
      </c>
      <c r="AI147" s="219">
        <v>13683</v>
      </c>
      <c r="AJ147" s="219">
        <v>9650</v>
      </c>
      <c r="AK147" s="219">
        <v>8680</v>
      </c>
      <c r="AL147" s="219">
        <v>11500</v>
      </c>
      <c r="AM147" s="220">
        <v>9799</v>
      </c>
      <c r="AN147" s="219">
        <v>8241</v>
      </c>
      <c r="AO147" s="219">
        <v>11560</v>
      </c>
      <c r="AP147" s="219">
        <v>11081</v>
      </c>
      <c r="AQ147" s="219">
        <v>12763</v>
      </c>
      <c r="AR147" s="219">
        <v>10700</v>
      </c>
      <c r="AS147" s="219">
        <v>8200</v>
      </c>
      <c r="AT147" s="219">
        <v>8870</v>
      </c>
      <c r="AU147" s="219">
        <v>13096</v>
      </c>
      <c r="AV147" s="219">
        <v>12335</v>
      </c>
      <c r="AW147" s="219">
        <v>77792</v>
      </c>
      <c r="AX147" s="219">
        <v>13688</v>
      </c>
      <c r="AY147" s="219">
        <v>14500</v>
      </c>
      <c r="AZ147" s="219">
        <v>11500</v>
      </c>
      <c r="BA147" s="219">
        <v>12000</v>
      </c>
      <c r="BB147" s="219">
        <v>13900</v>
      </c>
      <c r="BC147" s="220">
        <v>9855</v>
      </c>
    </row>
    <row r="148" spans="1:55" s="143" customFormat="1" ht="15.75">
      <c r="A148" s="188" t="s">
        <v>327</v>
      </c>
      <c r="B148" s="144">
        <f t="shared" si="24"/>
        <v>703873</v>
      </c>
      <c r="C148" s="185"/>
      <c r="D148" s="186"/>
      <c r="E148" s="219">
        <v>12419</v>
      </c>
      <c r="F148" s="219">
        <v>12660</v>
      </c>
      <c r="G148" s="219">
        <v>16266</v>
      </c>
      <c r="H148" s="219">
        <v>10902</v>
      </c>
      <c r="I148" s="219">
        <v>11651</v>
      </c>
      <c r="J148" s="219">
        <v>10400</v>
      </c>
      <c r="K148" s="219">
        <v>10492</v>
      </c>
      <c r="L148" s="219">
        <v>14435</v>
      </c>
      <c r="M148" s="219">
        <v>12800</v>
      </c>
      <c r="N148" s="219">
        <v>11015</v>
      </c>
      <c r="O148" s="219">
        <v>12952</v>
      </c>
      <c r="P148" s="219">
        <v>10665</v>
      </c>
      <c r="Q148" s="219">
        <v>9350</v>
      </c>
      <c r="R148" s="219">
        <v>17945</v>
      </c>
      <c r="S148" s="219">
        <v>11222</v>
      </c>
      <c r="T148" s="219">
        <v>12500</v>
      </c>
      <c r="U148" s="219">
        <v>9640</v>
      </c>
      <c r="V148" s="219">
        <v>11260</v>
      </c>
      <c r="W148" s="219">
        <v>10608</v>
      </c>
      <c r="X148" s="219">
        <v>14021</v>
      </c>
      <c r="Y148" s="219">
        <v>11018</v>
      </c>
      <c r="Z148" s="219">
        <v>14022</v>
      </c>
      <c r="AA148" s="219">
        <v>11300</v>
      </c>
      <c r="AB148" s="219">
        <v>16100</v>
      </c>
      <c r="AC148" s="219">
        <v>13500</v>
      </c>
      <c r="AD148" s="219">
        <v>13000</v>
      </c>
      <c r="AE148" s="219">
        <v>12792</v>
      </c>
      <c r="AF148" s="219">
        <v>12100</v>
      </c>
      <c r="AG148" s="219">
        <v>11107</v>
      </c>
      <c r="AH148" s="219">
        <v>16933</v>
      </c>
      <c r="AI148" s="219">
        <v>13809</v>
      </c>
      <c r="AJ148" s="219">
        <v>10605</v>
      </c>
      <c r="AK148" s="219">
        <v>10100</v>
      </c>
      <c r="AL148" s="219">
        <v>19000</v>
      </c>
      <c r="AM148" s="220">
        <v>8723</v>
      </c>
      <c r="AN148" s="219">
        <v>8950</v>
      </c>
      <c r="AO148" s="219">
        <v>11560</v>
      </c>
      <c r="AP148" s="219">
        <v>14062</v>
      </c>
      <c r="AQ148" s="219">
        <v>13663</v>
      </c>
      <c r="AR148" s="219">
        <v>14200</v>
      </c>
      <c r="AS148" s="219">
        <v>8500</v>
      </c>
      <c r="AT148" s="219">
        <v>8200</v>
      </c>
      <c r="AU148" s="219">
        <v>13109</v>
      </c>
      <c r="AV148" s="219">
        <v>12601</v>
      </c>
      <c r="AW148" s="219">
        <v>77792</v>
      </c>
      <c r="AX148" s="219">
        <v>15869</v>
      </c>
      <c r="AY148" s="219">
        <v>16000</v>
      </c>
      <c r="AZ148" s="219">
        <v>13500</v>
      </c>
      <c r="BA148" s="219">
        <v>12800</v>
      </c>
      <c r="BB148" s="219">
        <v>15000</v>
      </c>
      <c r="BC148" s="220">
        <v>10755</v>
      </c>
    </row>
    <row r="149" spans="1:55" s="143" customFormat="1" ht="15.75">
      <c r="A149" s="188" t="s">
        <v>300</v>
      </c>
      <c r="B149" s="144">
        <f t="shared" si="24"/>
        <v>786376</v>
      </c>
      <c r="C149" s="140"/>
      <c r="D149" s="141"/>
      <c r="E149" s="142">
        <v>12157</v>
      </c>
      <c r="F149" s="142">
        <v>15260</v>
      </c>
      <c r="G149" s="142">
        <v>15739</v>
      </c>
      <c r="H149" s="142">
        <v>11721</v>
      </c>
      <c r="I149" s="142">
        <v>15720</v>
      </c>
      <c r="J149" s="142">
        <v>10400</v>
      </c>
      <c r="K149" s="142">
        <v>12135</v>
      </c>
      <c r="L149" s="142">
        <v>16692</v>
      </c>
      <c r="M149" s="142">
        <v>17200</v>
      </c>
      <c r="N149" s="142">
        <v>12366</v>
      </c>
      <c r="O149" s="142">
        <v>14448</v>
      </c>
      <c r="P149" s="142">
        <v>13751</v>
      </c>
      <c r="Q149" s="142">
        <v>16500</v>
      </c>
      <c r="R149" s="142">
        <v>23766</v>
      </c>
      <c r="S149" s="142">
        <v>10730</v>
      </c>
      <c r="T149" s="142">
        <v>13000</v>
      </c>
      <c r="U149" s="142">
        <v>12220</v>
      </c>
      <c r="V149" s="142">
        <v>13469</v>
      </c>
      <c r="W149" s="142">
        <v>12985</v>
      </c>
      <c r="X149" s="142">
        <v>16390</v>
      </c>
      <c r="Y149" s="142">
        <v>10587</v>
      </c>
      <c r="Z149" s="142">
        <v>14010</v>
      </c>
      <c r="AA149" s="142">
        <v>15400</v>
      </c>
      <c r="AB149" s="142">
        <v>15623</v>
      </c>
      <c r="AC149" s="142">
        <v>18760</v>
      </c>
      <c r="AD149" s="142">
        <v>14800</v>
      </c>
      <c r="AE149" s="142">
        <v>12779</v>
      </c>
      <c r="AF149" s="142">
        <v>15559</v>
      </c>
      <c r="AG149" s="142">
        <v>10994</v>
      </c>
      <c r="AH149" s="142">
        <v>17140</v>
      </c>
      <c r="AI149" s="142">
        <v>15306</v>
      </c>
      <c r="AJ149" s="192">
        <v>9940</v>
      </c>
      <c r="AK149" s="142">
        <v>12000</v>
      </c>
      <c r="AL149" s="142">
        <v>18720</v>
      </c>
      <c r="AM149" s="142">
        <v>12570</v>
      </c>
      <c r="AN149" s="142">
        <v>9884</v>
      </c>
      <c r="AO149" s="142">
        <v>11866</v>
      </c>
      <c r="AP149" s="142">
        <v>15931</v>
      </c>
      <c r="AQ149" s="142">
        <v>17408</v>
      </c>
      <c r="AR149" s="142">
        <v>16200</v>
      </c>
      <c r="AS149" s="142">
        <v>8100</v>
      </c>
      <c r="AT149" s="142">
        <v>9955</v>
      </c>
      <c r="AU149" s="142">
        <v>15832</v>
      </c>
      <c r="AV149" s="142">
        <v>12507</v>
      </c>
      <c r="AW149" s="142">
        <v>79040</v>
      </c>
      <c r="AX149" s="142">
        <v>17900</v>
      </c>
      <c r="AY149" s="142">
        <v>16500</v>
      </c>
      <c r="AZ149" s="142">
        <v>15500</v>
      </c>
      <c r="BA149" s="142">
        <v>15852</v>
      </c>
      <c r="BB149" s="142">
        <v>12250</v>
      </c>
      <c r="BC149" s="142">
        <v>10814</v>
      </c>
    </row>
    <row r="150" spans="1:55" s="143" customFormat="1" ht="15.75">
      <c r="A150" s="188" t="s">
        <v>240</v>
      </c>
      <c r="B150" s="144">
        <f t="shared" si="24"/>
        <v>1055881</v>
      </c>
      <c r="C150" s="140"/>
      <c r="D150" s="141"/>
      <c r="E150" s="142">
        <v>18208</v>
      </c>
      <c r="F150" s="142">
        <v>22590</v>
      </c>
      <c r="G150" s="142">
        <v>16294</v>
      </c>
      <c r="H150" s="142">
        <v>15073</v>
      </c>
      <c r="I150" s="142">
        <v>20690</v>
      </c>
      <c r="J150" s="142">
        <v>13400</v>
      </c>
      <c r="K150" s="142">
        <v>17094</v>
      </c>
      <c r="L150" s="142">
        <v>17469</v>
      </c>
      <c r="M150" s="142">
        <v>19950</v>
      </c>
      <c r="N150" s="142">
        <v>18060</v>
      </c>
      <c r="O150" s="142">
        <v>25908</v>
      </c>
      <c r="P150" s="142">
        <v>19036</v>
      </c>
      <c r="Q150" s="142">
        <v>12500</v>
      </c>
      <c r="R150" s="142">
        <v>28191</v>
      </c>
      <c r="S150" s="142">
        <v>16454</v>
      </c>
      <c r="T150" s="142">
        <v>17600</v>
      </c>
      <c r="U150" s="142">
        <v>17902</v>
      </c>
      <c r="V150" s="142">
        <v>16794</v>
      </c>
      <c r="W150" s="142">
        <v>17332</v>
      </c>
      <c r="X150" s="142">
        <v>24069</v>
      </c>
      <c r="Y150" s="142">
        <v>23000</v>
      </c>
      <c r="Z150" s="142">
        <v>25806</v>
      </c>
      <c r="AA150" s="142">
        <v>16400</v>
      </c>
      <c r="AB150" s="142">
        <v>16146</v>
      </c>
      <c r="AC150" s="142">
        <v>23080</v>
      </c>
      <c r="AD150" s="142">
        <v>20300</v>
      </c>
      <c r="AE150" s="142">
        <v>17450</v>
      </c>
      <c r="AF150" s="142">
        <v>17820</v>
      </c>
      <c r="AG150" s="142">
        <v>17924</v>
      </c>
      <c r="AH150" s="142">
        <v>20222</v>
      </c>
      <c r="AI150" s="142">
        <v>22445</v>
      </c>
      <c r="AJ150" s="192">
        <v>17200</v>
      </c>
      <c r="AK150" s="142">
        <v>16780</v>
      </c>
      <c r="AL150" s="142">
        <v>20000</v>
      </c>
      <c r="AM150" s="142">
        <v>22970</v>
      </c>
      <c r="AN150" s="142">
        <v>14500</v>
      </c>
      <c r="AO150" s="142">
        <v>18518</v>
      </c>
      <c r="AP150" s="142">
        <v>16172</v>
      </c>
      <c r="AQ150" s="142">
        <v>23124</v>
      </c>
      <c r="AR150" s="142">
        <v>16100</v>
      </c>
      <c r="AS150" s="142">
        <v>11300</v>
      </c>
      <c r="AT150" s="142">
        <v>14990</v>
      </c>
      <c r="AU150" s="142">
        <v>19437</v>
      </c>
      <c r="AV150" s="142">
        <v>19844</v>
      </c>
      <c r="AW150" s="142">
        <v>105976</v>
      </c>
      <c r="AX150" s="142">
        <v>21081</v>
      </c>
      <c r="AY150" s="142">
        <v>29650</v>
      </c>
      <c r="AZ150" s="142">
        <v>21150</v>
      </c>
      <c r="BA150" s="142">
        <v>19921</v>
      </c>
      <c r="BB150" s="142">
        <v>17500</v>
      </c>
      <c r="BC150" s="142">
        <v>14461</v>
      </c>
    </row>
    <row r="151" spans="1:55" s="143" customFormat="1" ht="15.75">
      <c r="A151" s="188" t="s">
        <v>239</v>
      </c>
      <c r="B151" s="144">
        <f t="shared" si="24"/>
        <v>1084111</v>
      </c>
      <c r="C151" s="140"/>
      <c r="D151" s="141"/>
      <c r="E151" s="142">
        <v>23286</v>
      </c>
      <c r="F151" s="142">
        <v>19510</v>
      </c>
      <c r="G151" s="142">
        <v>18102</v>
      </c>
      <c r="H151" s="142">
        <v>17440</v>
      </c>
      <c r="I151" s="142">
        <v>18995</v>
      </c>
      <c r="J151" s="142">
        <v>23000</v>
      </c>
      <c r="K151" s="142">
        <v>14371</v>
      </c>
      <c r="L151" s="142">
        <v>13952</v>
      </c>
      <c r="M151" s="142">
        <v>16400</v>
      </c>
      <c r="N151" s="142">
        <v>15592</v>
      </c>
      <c r="O151" s="142">
        <v>19545</v>
      </c>
      <c r="P151" s="142">
        <v>17244</v>
      </c>
      <c r="Q151" s="142">
        <v>12760</v>
      </c>
      <c r="R151" s="142">
        <v>30795</v>
      </c>
      <c r="S151" s="142">
        <v>15475</v>
      </c>
      <c r="T151" s="142">
        <v>24800</v>
      </c>
      <c r="U151" s="142">
        <v>16619</v>
      </c>
      <c r="V151" s="142">
        <v>15093</v>
      </c>
      <c r="W151" s="142">
        <v>17516</v>
      </c>
      <c r="X151" s="142">
        <v>19740</v>
      </c>
      <c r="Y151" s="142">
        <v>16650</v>
      </c>
      <c r="Z151" s="142">
        <v>22695</v>
      </c>
      <c r="AA151" s="142">
        <v>19400</v>
      </c>
      <c r="AB151" s="142">
        <v>10844</v>
      </c>
      <c r="AC151" s="142">
        <v>25100</v>
      </c>
      <c r="AD151" s="142">
        <v>22000</v>
      </c>
      <c r="AE151" s="142">
        <v>17159</v>
      </c>
      <c r="AF151" s="142">
        <v>21836</v>
      </c>
      <c r="AG151" s="142">
        <v>19497</v>
      </c>
      <c r="AH151" s="142">
        <v>22901</v>
      </c>
      <c r="AI151" s="142">
        <v>23855</v>
      </c>
      <c r="AJ151" s="192">
        <v>18300</v>
      </c>
      <c r="AK151" s="142">
        <v>13326</v>
      </c>
      <c r="AL151" s="142">
        <v>21000</v>
      </c>
      <c r="AM151" s="142">
        <v>18332</v>
      </c>
      <c r="AN151" s="142">
        <v>12589</v>
      </c>
      <c r="AO151" s="142">
        <v>19945</v>
      </c>
      <c r="AP151" s="142">
        <v>14347</v>
      </c>
      <c r="AQ151" s="142">
        <v>17777</v>
      </c>
      <c r="AR151" s="142">
        <v>13710</v>
      </c>
      <c r="AS151" s="142">
        <v>16000</v>
      </c>
      <c r="AT151" s="142">
        <v>14600</v>
      </c>
      <c r="AU151" s="142">
        <v>23323</v>
      </c>
      <c r="AV151" s="142">
        <v>19402</v>
      </c>
      <c r="AW151" s="142">
        <v>145704</v>
      </c>
      <c r="AX151" s="142">
        <v>25588</v>
      </c>
      <c r="AY151" s="142">
        <v>20834</v>
      </c>
      <c r="AZ151" s="142">
        <v>17500</v>
      </c>
      <c r="BA151" s="142">
        <v>27700</v>
      </c>
      <c r="BB151" s="142">
        <v>17500</v>
      </c>
      <c r="BC151" s="142">
        <v>14462</v>
      </c>
    </row>
    <row r="152" spans="1:55" s="143" customFormat="1" ht="15.75">
      <c r="A152" s="188" t="s">
        <v>238</v>
      </c>
      <c r="B152" s="144">
        <f t="shared" si="24"/>
        <v>925425</v>
      </c>
      <c r="C152" s="140"/>
      <c r="D152" s="141"/>
      <c r="E152" s="142">
        <v>15704</v>
      </c>
      <c r="F152" s="142">
        <v>16825</v>
      </c>
      <c r="G152" s="142">
        <v>18386</v>
      </c>
      <c r="H152" s="142">
        <v>13366</v>
      </c>
      <c r="I152" s="142">
        <v>15926</v>
      </c>
      <c r="J152" s="142">
        <v>21500</v>
      </c>
      <c r="K152" s="142">
        <v>13693</v>
      </c>
      <c r="L152" s="142">
        <v>14655</v>
      </c>
      <c r="M152" s="142">
        <v>16400</v>
      </c>
      <c r="N152" s="142">
        <v>14104</v>
      </c>
      <c r="O152" s="142">
        <v>17260</v>
      </c>
      <c r="P152" s="142">
        <v>13906</v>
      </c>
      <c r="Q152" s="142">
        <v>12800</v>
      </c>
      <c r="R152" s="142">
        <v>23382</v>
      </c>
      <c r="S152" s="142">
        <v>13169</v>
      </c>
      <c r="T152" s="142">
        <v>18500</v>
      </c>
      <c r="U152" s="142">
        <v>11839</v>
      </c>
      <c r="V152" s="142">
        <v>14046</v>
      </c>
      <c r="W152" s="142">
        <v>15163</v>
      </c>
      <c r="X152" s="142">
        <v>17855</v>
      </c>
      <c r="Y152" s="142">
        <v>16192</v>
      </c>
      <c r="Z152" s="142">
        <v>19657</v>
      </c>
      <c r="AA152" s="142">
        <v>16600</v>
      </c>
      <c r="AB152" s="142">
        <v>21422</v>
      </c>
      <c r="AC152" s="142">
        <v>20100</v>
      </c>
      <c r="AD152" s="142">
        <v>18520</v>
      </c>
      <c r="AE152" s="142">
        <v>14944</v>
      </c>
      <c r="AF152" s="142">
        <v>14915</v>
      </c>
      <c r="AG152" s="142">
        <v>15019</v>
      </c>
      <c r="AH152" s="142">
        <v>19830</v>
      </c>
      <c r="AI152" s="142">
        <v>18263</v>
      </c>
      <c r="AJ152" s="192">
        <v>12400</v>
      </c>
      <c r="AK152" s="142">
        <v>11875</v>
      </c>
      <c r="AL152" s="142">
        <v>19000</v>
      </c>
      <c r="AM152" s="142">
        <v>16005</v>
      </c>
      <c r="AN152" s="142">
        <v>10553</v>
      </c>
      <c r="AO152" s="142">
        <v>15986</v>
      </c>
      <c r="AP152" s="142">
        <v>15570</v>
      </c>
      <c r="AQ152" s="142">
        <v>18061</v>
      </c>
      <c r="AR152" s="142">
        <v>13600</v>
      </c>
      <c r="AS152" s="142">
        <v>12200</v>
      </c>
      <c r="AT152" s="142">
        <v>11400</v>
      </c>
      <c r="AU152" s="142">
        <v>17168</v>
      </c>
      <c r="AV152" s="142">
        <v>18430</v>
      </c>
      <c r="AW152" s="142">
        <v>115752</v>
      </c>
      <c r="AX152" s="142">
        <v>19558</v>
      </c>
      <c r="AY152" s="142">
        <v>18948</v>
      </c>
      <c r="AZ152" s="142">
        <v>16200</v>
      </c>
      <c r="BA152" s="142">
        <v>17128</v>
      </c>
      <c r="BB152" s="142">
        <v>17500</v>
      </c>
      <c r="BC152" s="142">
        <v>14150</v>
      </c>
    </row>
    <row r="153" spans="1:55" s="143" customFormat="1" ht="15.75">
      <c r="A153" s="188" t="s">
        <v>237</v>
      </c>
      <c r="B153" s="144">
        <f t="shared" si="24"/>
        <v>898884</v>
      </c>
      <c r="C153" s="140"/>
      <c r="D153" s="141"/>
      <c r="E153" s="142">
        <v>15090</v>
      </c>
      <c r="F153" s="142">
        <v>18380</v>
      </c>
      <c r="G153" s="142">
        <v>13170</v>
      </c>
      <c r="H153" s="142">
        <v>13295</v>
      </c>
      <c r="I153" s="142">
        <v>15852</v>
      </c>
      <c r="J153" s="142">
        <v>12500</v>
      </c>
      <c r="K153" s="142">
        <v>14897</v>
      </c>
      <c r="L153" s="142">
        <v>13556</v>
      </c>
      <c r="M153" s="142">
        <v>16800</v>
      </c>
      <c r="N153" s="142">
        <v>14621</v>
      </c>
      <c r="O153" s="142">
        <v>17740</v>
      </c>
      <c r="P153" s="142">
        <v>13751</v>
      </c>
      <c r="Q153" s="142">
        <v>12700</v>
      </c>
      <c r="R153" s="142">
        <v>22737</v>
      </c>
      <c r="S153" s="142">
        <v>14190</v>
      </c>
      <c r="T153" s="142">
        <v>18500</v>
      </c>
      <c r="U153" s="142">
        <v>13339</v>
      </c>
      <c r="V153" s="142">
        <v>11745</v>
      </c>
      <c r="W153" s="142">
        <v>17202</v>
      </c>
      <c r="X153" s="142">
        <v>17830</v>
      </c>
      <c r="Y153" s="142">
        <v>16100</v>
      </c>
      <c r="Z153" s="142">
        <v>18193</v>
      </c>
      <c r="AA153" s="142">
        <v>16630</v>
      </c>
      <c r="AB153" s="142">
        <v>18970</v>
      </c>
      <c r="AC153" s="142">
        <v>18450</v>
      </c>
      <c r="AD153" s="142">
        <v>18250</v>
      </c>
      <c r="AE153" s="142">
        <v>15281</v>
      </c>
      <c r="AF153" s="142">
        <v>14910</v>
      </c>
      <c r="AG153" s="142">
        <v>15111</v>
      </c>
      <c r="AH153" s="142">
        <v>20120</v>
      </c>
      <c r="AI153" s="142">
        <v>18916</v>
      </c>
      <c r="AJ153" s="192">
        <v>12400</v>
      </c>
      <c r="AK153" s="142">
        <v>11805</v>
      </c>
      <c r="AL153" s="142">
        <v>18700</v>
      </c>
      <c r="AM153" s="142">
        <v>16202</v>
      </c>
      <c r="AN153" s="142">
        <v>11386</v>
      </c>
      <c r="AO153" s="142">
        <v>15986</v>
      </c>
      <c r="AP153" s="142">
        <v>14827</v>
      </c>
      <c r="AQ153" s="142">
        <v>17967</v>
      </c>
      <c r="AR153" s="142">
        <v>13950</v>
      </c>
      <c r="AS153" s="142">
        <v>11577</v>
      </c>
      <c r="AT153" s="142">
        <v>12075</v>
      </c>
      <c r="AU153" s="142">
        <v>16246</v>
      </c>
      <c r="AV153" s="142">
        <v>18360</v>
      </c>
      <c r="AW153" s="142">
        <v>104452</v>
      </c>
      <c r="AX153" s="142">
        <v>19977</v>
      </c>
      <c r="AY153" s="142">
        <v>18136</v>
      </c>
      <c r="AZ153" s="142">
        <v>16700</v>
      </c>
      <c r="BA153" s="142">
        <v>17520</v>
      </c>
      <c r="BB153" s="142">
        <v>18500</v>
      </c>
      <c r="BC153" s="142">
        <v>13292</v>
      </c>
    </row>
    <row r="154" spans="1:55" s="143" customFormat="1" ht="15.75">
      <c r="A154" s="188" t="s">
        <v>236</v>
      </c>
      <c r="B154" s="144">
        <f>E154+F154+G154+H154+I154+J154+K154+L154+M154+N154+O154+P154+Q154+R154+S154+T154+U154+V154+W154+X154+Y154+Z154+AA154+AB154+AC154+AD154+AE154+AF154+AG154+AH154+AI154+AJ154+AK154+AL154+AM154+AN154+AO154+AP154+AQ154+AR154+AS154+AT154+AU154+AV154+AW154+AX154+AY154+AZ154+BA154+BB154+BC154</f>
        <v>892988</v>
      </c>
      <c r="C154" s="140"/>
      <c r="D154" s="141"/>
      <c r="E154" s="142">
        <v>15329</v>
      </c>
      <c r="F154" s="142">
        <v>16400</v>
      </c>
      <c r="G154" s="142">
        <v>15273</v>
      </c>
      <c r="H154" s="142">
        <v>13668</v>
      </c>
      <c r="I154" s="142">
        <v>15145</v>
      </c>
      <c r="J154" s="142">
        <v>14542</v>
      </c>
      <c r="K154" s="142">
        <v>15251</v>
      </c>
      <c r="L154" s="142">
        <v>15340</v>
      </c>
      <c r="M154" s="142">
        <v>17926</v>
      </c>
      <c r="N154" s="142">
        <v>14170</v>
      </c>
      <c r="O154" s="142">
        <v>17042</v>
      </c>
      <c r="P154" s="142">
        <v>13493</v>
      </c>
      <c r="Q154" s="142">
        <v>11100</v>
      </c>
      <c r="R154" s="142">
        <v>22492</v>
      </c>
      <c r="S154" s="142">
        <v>13492</v>
      </c>
      <c r="T154" s="142">
        <v>21000</v>
      </c>
      <c r="U154" s="142">
        <v>13490</v>
      </c>
      <c r="V154" s="142">
        <v>11460</v>
      </c>
      <c r="W154" s="142">
        <v>15290</v>
      </c>
      <c r="X154" s="142">
        <v>18148</v>
      </c>
      <c r="Y154" s="142">
        <v>17400</v>
      </c>
      <c r="Z154" s="142">
        <v>17847</v>
      </c>
      <c r="AA154" s="142">
        <v>15420</v>
      </c>
      <c r="AB154" s="142">
        <v>17600</v>
      </c>
      <c r="AC154" s="142">
        <v>20170</v>
      </c>
      <c r="AD154" s="142">
        <v>18906</v>
      </c>
      <c r="AE154" s="142">
        <v>14431</v>
      </c>
      <c r="AF154" s="142">
        <v>15340</v>
      </c>
      <c r="AG154" s="142">
        <v>14556</v>
      </c>
      <c r="AH154" s="142">
        <v>19867</v>
      </c>
      <c r="AI154" s="142">
        <v>18303</v>
      </c>
      <c r="AJ154" s="192">
        <v>12790</v>
      </c>
      <c r="AK154" s="142">
        <v>11805</v>
      </c>
      <c r="AL154" s="142">
        <v>20000</v>
      </c>
      <c r="AM154" s="142">
        <v>15134</v>
      </c>
      <c r="AN154" s="142">
        <v>10861</v>
      </c>
      <c r="AO154" s="142">
        <v>15986</v>
      </c>
      <c r="AP154" s="142">
        <v>15350</v>
      </c>
      <c r="AQ154" s="142">
        <v>19538</v>
      </c>
      <c r="AR154" s="142">
        <v>14100</v>
      </c>
      <c r="AS154" s="142">
        <v>12142</v>
      </c>
      <c r="AT154" s="142">
        <v>11410</v>
      </c>
      <c r="AU154" s="142">
        <v>17049</v>
      </c>
      <c r="AV154" s="142">
        <v>18671</v>
      </c>
      <c r="AW154" s="142">
        <v>94952</v>
      </c>
      <c r="AX154" s="142">
        <v>17917</v>
      </c>
      <c r="AY154" s="142">
        <v>20075</v>
      </c>
      <c r="AZ154" s="142">
        <v>16200</v>
      </c>
      <c r="BA154" s="142">
        <v>17520</v>
      </c>
      <c r="BB154" s="142">
        <v>18300</v>
      </c>
      <c r="BC154" s="142">
        <v>13297</v>
      </c>
    </row>
    <row r="155" spans="1:55" s="143" customFormat="1" ht="15.75">
      <c r="A155" s="188" t="s">
        <v>330</v>
      </c>
      <c r="B155" s="144">
        <v>660000</v>
      </c>
      <c r="C155" s="140"/>
      <c r="D155" s="141"/>
      <c r="E155" s="142">
        <v>660000</v>
      </c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2"/>
      <c r="AI155" s="142"/>
      <c r="AJ155" s="192"/>
      <c r="AK155" s="142"/>
      <c r="AL155" s="142"/>
      <c r="AM155" s="142"/>
      <c r="AN155" s="142"/>
      <c r="AO155" s="142"/>
      <c r="AP155" s="142"/>
      <c r="AQ155" s="142"/>
      <c r="AR155" s="142"/>
      <c r="AS155" s="142"/>
      <c r="AT155" s="142"/>
      <c r="AU155" s="142"/>
      <c r="AV155" s="142"/>
      <c r="AW155" s="142"/>
      <c r="AX155" s="142"/>
      <c r="AY155" s="142"/>
      <c r="AZ155" s="142"/>
      <c r="BA155" s="142"/>
      <c r="BB155" s="142"/>
      <c r="BC155" s="142"/>
    </row>
    <row r="156" spans="1:55" s="143" customFormat="1" ht="15.75">
      <c r="A156" s="188" t="s">
        <v>235</v>
      </c>
      <c r="B156" s="144">
        <f t="shared" si="24"/>
        <v>917835</v>
      </c>
      <c r="C156" s="140"/>
      <c r="D156" s="141"/>
      <c r="E156" s="142">
        <v>14757</v>
      </c>
      <c r="F156" s="142">
        <v>16450</v>
      </c>
      <c r="G156" s="142">
        <v>14626</v>
      </c>
      <c r="H156" s="142">
        <v>13085</v>
      </c>
      <c r="I156" s="142">
        <v>16632</v>
      </c>
      <c r="J156" s="142">
        <v>27549</v>
      </c>
      <c r="K156" s="142">
        <v>16019</v>
      </c>
      <c r="L156" s="151">
        <v>15350</v>
      </c>
      <c r="M156" s="142">
        <v>18083</v>
      </c>
      <c r="N156" s="142">
        <v>15264</v>
      </c>
      <c r="O156" s="142">
        <v>16628</v>
      </c>
      <c r="P156" s="142">
        <v>11329</v>
      </c>
      <c r="Q156" s="142">
        <v>11255</v>
      </c>
      <c r="R156" s="142">
        <v>22630</v>
      </c>
      <c r="S156" s="142">
        <v>14021</v>
      </c>
      <c r="T156" s="142">
        <v>20600</v>
      </c>
      <c r="U156" s="142">
        <v>12635</v>
      </c>
      <c r="V156" s="142">
        <v>11454</v>
      </c>
      <c r="W156" s="142">
        <v>14730</v>
      </c>
      <c r="X156" s="142">
        <v>17236</v>
      </c>
      <c r="Y156" s="142">
        <v>19825</v>
      </c>
      <c r="Z156" s="142">
        <v>17670</v>
      </c>
      <c r="AA156" s="142">
        <v>14450</v>
      </c>
      <c r="AB156" s="142">
        <v>19136</v>
      </c>
      <c r="AC156" s="142">
        <v>18800</v>
      </c>
      <c r="AD156" s="142">
        <v>19400</v>
      </c>
      <c r="AE156" s="142">
        <v>13730</v>
      </c>
      <c r="AF156" s="142">
        <v>15580</v>
      </c>
      <c r="AG156" s="142">
        <v>15535</v>
      </c>
      <c r="AH156" s="142">
        <v>19876</v>
      </c>
      <c r="AI156" s="142">
        <v>18395</v>
      </c>
      <c r="AJ156" s="192">
        <v>13450</v>
      </c>
      <c r="AK156" s="142">
        <v>12085</v>
      </c>
      <c r="AL156" s="142">
        <v>16500</v>
      </c>
      <c r="AM156" s="142">
        <v>16360</v>
      </c>
      <c r="AN156" s="142">
        <v>13200</v>
      </c>
      <c r="AO156" s="142">
        <v>16707</v>
      </c>
      <c r="AP156" s="142">
        <v>17332</v>
      </c>
      <c r="AQ156" s="142">
        <v>19115</v>
      </c>
      <c r="AR156" s="142">
        <v>13950</v>
      </c>
      <c r="AS156" s="142">
        <v>11186</v>
      </c>
      <c r="AT156" s="142">
        <v>13000</v>
      </c>
      <c r="AU156" s="142">
        <v>17320</v>
      </c>
      <c r="AV156" s="142">
        <v>16824</v>
      </c>
      <c r="AW156" s="142">
        <v>103792</v>
      </c>
      <c r="AX156" s="142">
        <v>18854</v>
      </c>
      <c r="AY156" s="142">
        <v>20267</v>
      </c>
      <c r="AZ156" s="142">
        <v>16300</v>
      </c>
      <c r="BA156" s="142">
        <v>17520</v>
      </c>
      <c r="BB156" s="142">
        <v>18200</v>
      </c>
      <c r="BC156" s="142">
        <v>13143</v>
      </c>
    </row>
    <row r="157" spans="1:55" s="143" customFormat="1" ht="15.75">
      <c r="A157" s="188" t="s">
        <v>234</v>
      </c>
      <c r="B157" s="144">
        <f t="shared" si="24"/>
        <v>752660</v>
      </c>
      <c r="C157" s="140"/>
      <c r="D157" s="141"/>
      <c r="E157" s="142">
        <v>16539</v>
      </c>
      <c r="F157" s="142">
        <v>13200</v>
      </c>
      <c r="G157" s="142">
        <v>12540</v>
      </c>
      <c r="H157" s="142">
        <v>10650</v>
      </c>
      <c r="I157" s="142">
        <v>13963</v>
      </c>
      <c r="J157" s="142">
        <v>12100</v>
      </c>
      <c r="K157" s="142">
        <v>12348</v>
      </c>
      <c r="L157" s="142">
        <v>12692</v>
      </c>
      <c r="M157" s="142">
        <v>14600</v>
      </c>
      <c r="N157" s="142">
        <v>12825</v>
      </c>
      <c r="O157" s="142">
        <v>13690</v>
      </c>
      <c r="P157" s="142">
        <v>12467</v>
      </c>
      <c r="Q157" s="142">
        <v>10600</v>
      </c>
      <c r="R157" s="142">
        <v>19129</v>
      </c>
      <c r="S157" s="142">
        <v>12500</v>
      </c>
      <c r="T157" s="142">
        <v>14900</v>
      </c>
      <c r="U157" s="142">
        <v>11800</v>
      </c>
      <c r="V157" s="142">
        <v>9679</v>
      </c>
      <c r="W157" s="142">
        <v>12068</v>
      </c>
      <c r="X157" s="142">
        <v>14654</v>
      </c>
      <c r="Y157" s="142">
        <v>9700</v>
      </c>
      <c r="Z157" s="142">
        <v>14526</v>
      </c>
      <c r="AA157" s="142">
        <v>12380</v>
      </c>
      <c r="AB157" s="142">
        <v>14900</v>
      </c>
      <c r="AC157" s="142">
        <v>16100</v>
      </c>
      <c r="AD157" s="142">
        <v>14240</v>
      </c>
      <c r="AE157" s="142">
        <v>11700</v>
      </c>
      <c r="AF157" s="142">
        <v>13180</v>
      </c>
      <c r="AG157" s="142">
        <v>12971</v>
      </c>
      <c r="AH157" s="142">
        <v>16103</v>
      </c>
      <c r="AI157" s="142">
        <v>15529</v>
      </c>
      <c r="AJ157" s="192">
        <v>10650</v>
      </c>
      <c r="AK157" s="142">
        <v>10361</v>
      </c>
      <c r="AL157" s="142">
        <v>17000</v>
      </c>
      <c r="AM157" s="142">
        <v>13800</v>
      </c>
      <c r="AN157" s="142">
        <v>9750</v>
      </c>
      <c r="AO157" s="142">
        <v>14193</v>
      </c>
      <c r="AP157" s="142">
        <v>12847</v>
      </c>
      <c r="AQ157" s="142">
        <v>14790</v>
      </c>
      <c r="AR157" s="142">
        <v>13000</v>
      </c>
      <c r="AS157" s="142">
        <v>8956</v>
      </c>
      <c r="AT157" s="142">
        <v>11048</v>
      </c>
      <c r="AU157" s="142">
        <v>15720</v>
      </c>
      <c r="AV157" s="142">
        <v>14012</v>
      </c>
      <c r="AW157" s="142">
        <v>86000</v>
      </c>
      <c r="AX157" s="142">
        <v>15700</v>
      </c>
      <c r="AY157" s="142">
        <v>15998</v>
      </c>
      <c r="AZ157" s="142">
        <v>13250</v>
      </c>
      <c r="BA157" s="142">
        <v>15600</v>
      </c>
      <c r="BB157" s="142">
        <v>14800</v>
      </c>
      <c r="BC157" s="142">
        <v>10912</v>
      </c>
    </row>
    <row r="158" spans="1:55" s="143" customFormat="1" ht="15">
      <c r="A158" s="188"/>
      <c r="B158" s="144"/>
      <c r="C158" s="140"/>
      <c r="D158" s="141"/>
      <c r="E158" s="142"/>
      <c r="F158" s="142"/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2"/>
      <c r="AI158" s="142"/>
      <c r="AJ158" s="142"/>
      <c r="AK158" s="142"/>
      <c r="AL158" s="142"/>
      <c r="AM158" s="142"/>
      <c r="AN158" s="142"/>
      <c r="AO158" s="142"/>
      <c r="AP158" s="142"/>
      <c r="AQ158" s="142"/>
      <c r="AR158" s="142"/>
      <c r="AS158" s="142"/>
      <c r="AT158" s="142"/>
      <c r="AU158" s="142"/>
      <c r="AV158" s="142"/>
      <c r="AW158" s="142"/>
      <c r="AX158" s="142"/>
      <c r="AY158" s="142"/>
      <c r="AZ158" s="142"/>
      <c r="BA158" s="142"/>
      <c r="BB158" s="142"/>
      <c r="BC158" s="142"/>
    </row>
    <row r="159" spans="1:55" s="143" customFormat="1" ht="15.75">
      <c r="A159" s="181" t="s">
        <v>301</v>
      </c>
      <c r="B159" s="139">
        <f>B162+B163+B164+B165+B166+B167+B168+B169+B170+B171+B172+B161+B160</f>
        <v>311949</v>
      </c>
      <c r="C159" s="140"/>
      <c r="D159" s="141"/>
      <c r="E159" s="150">
        <f>E164+E165+E166+E167+E168+E169+E171+E172+E163+E162+E170+E161</f>
        <v>23990</v>
      </c>
      <c r="F159" s="150">
        <f aca="true" t="shared" si="25" ref="F159:BC159">F164+F165+F166+F167+F168+F169+F171+F172+F163+F162+F170+F161</f>
        <v>4205</v>
      </c>
      <c r="G159" s="150">
        <f t="shared" si="25"/>
        <v>3736</v>
      </c>
      <c r="H159" s="150">
        <f t="shared" si="25"/>
        <v>3726</v>
      </c>
      <c r="I159" s="150">
        <f t="shared" si="25"/>
        <v>4036</v>
      </c>
      <c r="J159" s="150">
        <f t="shared" si="25"/>
        <v>5880</v>
      </c>
      <c r="K159" s="150">
        <f t="shared" si="25"/>
        <v>3525</v>
      </c>
      <c r="L159" s="150">
        <f t="shared" si="25"/>
        <v>3774</v>
      </c>
      <c r="M159" s="150">
        <f t="shared" si="25"/>
        <v>4861</v>
      </c>
      <c r="N159" s="150">
        <f t="shared" si="25"/>
        <v>3577</v>
      </c>
      <c r="O159" s="150">
        <f t="shared" si="25"/>
        <v>4280</v>
      </c>
      <c r="P159" s="150">
        <f t="shared" si="25"/>
        <v>3574</v>
      </c>
      <c r="Q159" s="150">
        <f t="shared" si="25"/>
        <v>3436</v>
      </c>
      <c r="R159" s="150">
        <f t="shared" si="25"/>
        <v>5974</v>
      </c>
      <c r="S159" s="150">
        <f t="shared" si="25"/>
        <v>3433</v>
      </c>
      <c r="T159" s="150">
        <f t="shared" si="25"/>
        <v>5160</v>
      </c>
      <c r="U159" s="150">
        <f t="shared" si="25"/>
        <v>3588</v>
      </c>
      <c r="V159" s="150">
        <f t="shared" si="25"/>
        <v>3423</v>
      </c>
      <c r="W159" s="150">
        <f t="shared" si="25"/>
        <v>3684</v>
      </c>
      <c r="X159" s="150">
        <f t="shared" si="25"/>
        <v>4469</v>
      </c>
      <c r="Y159" s="150">
        <f t="shared" si="25"/>
        <v>4157</v>
      </c>
      <c r="Z159" s="150">
        <f t="shared" si="25"/>
        <v>4630</v>
      </c>
      <c r="AA159" s="150">
        <f t="shared" si="25"/>
        <v>3930</v>
      </c>
      <c r="AB159" s="150">
        <f t="shared" si="25"/>
        <v>4669</v>
      </c>
      <c r="AC159" s="150">
        <f t="shared" si="25"/>
        <v>8446</v>
      </c>
      <c r="AD159" s="150">
        <f t="shared" si="25"/>
        <v>4650</v>
      </c>
      <c r="AE159" s="150">
        <f t="shared" si="25"/>
        <v>3678</v>
      </c>
      <c r="AF159" s="150">
        <f t="shared" si="25"/>
        <v>3945</v>
      </c>
      <c r="AG159" s="150">
        <f t="shared" si="25"/>
        <v>3726</v>
      </c>
      <c r="AH159" s="150">
        <f t="shared" si="25"/>
        <v>9189</v>
      </c>
      <c r="AI159" s="150">
        <f t="shared" si="25"/>
        <v>4606</v>
      </c>
      <c r="AJ159" s="150">
        <f t="shared" si="25"/>
        <v>3298</v>
      </c>
      <c r="AK159" s="150">
        <f t="shared" si="25"/>
        <v>6066</v>
      </c>
      <c r="AL159" s="150">
        <f t="shared" si="25"/>
        <v>4760</v>
      </c>
      <c r="AM159" s="150">
        <f t="shared" si="25"/>
        <v>3834</v>
      </c>
      <c r="AN159" s="150">
        <f t="shared" si="25"/>
        <v>3392</v>
      </c>
      <c r="AO159" s="150">
        <f t="shared" si="25"/>
        <v>38035</v>
      </c>
      <c r="AP159" s="150">
        <f t="shared" si="25"/>
        <v>3657</v>
      </c>
      <c r="AQ159" s="150">
        <f t="shared" si="25"/>
        <v>4497</v>
      </c>
      <c r="AR159" s="150">
        <f t="shared" si="25"/>
        <v>3662</v>
      </c>
      <c r="AS159" s="150">
        <f t="shared" si="25"/>
        <v>3015</v>
      </c>
      <c r="AT159" s="150">
        <f t="shared" si="25"/>
        <v>3016</v>
      </c>
      <c r="AU159" s="150">
        <f t="shared" si="25"/>
        <v>4345</v>
      </c>
      <c r="AV159" s="150">
        <f t="shared" si="25"/>
        <v>3911</v>
      </c>
      <c r="AW159" s="150">
        <f t="shared" si="25"/>
        <v>25728</v>
      </c>
      <c r="AX159" s="150">
        <f t="shared" si="25"/>
        <v>4498</v>
      </c>
      <c r="AY159" s="150">
        <f t="shared" si="25"/>
        <v>4635</v>
      </c>
      <c r="AZ159" s="150">
        <f t="shared" si="25"/>
        <v>3999</v>
      </c>
      <c r="BA159" s="150">
        <f t="shared" si="25"/>
        <v>4230</v>
      </c>
      <c r="BB159" s="150">
        <f t="shared" si="25"/>
        <v>5950</v>
      </c>
      <c r="BC159" s="150">
        <f t="shared" si="25"/>
        <v>3011</v>
      </c>
    </row>
    <row r="160" spans="1:55" s="143" customFormat="1" ht="15.75">
      <c r="A160" s="188" t="s">
        <v>387</v>
      </c>
      <c r="B160" s="139">
        <v>16453</v>
      </c>
      <c r="C160" s="140"/>
      <c r="D160" s="141"/>
      <c r="E160" s="48">
        <v>255</v>
      </c>
      <c r="F160" s="48">
        <v>280</v>
      </c>
      <c r="G160" s="48">
        <v>547</v>
      </c>
      <c r="H160" s="48">
        <v>565</v>
      </c>
      <c r="I160" s="48">
        <v>308</v>
      </c>
      <c r="J160" s="48">
        <v>300</v>
      </c>
      <c r="K160" s="48">
        <v>242</v>
      </c>
      <c r="L160" s="48">
        <v>271</v>
      </c>
      <c r="M160" s="48">
        <v>350</v>
      </c>
      <c r="N160" s="48">
        <v>250</v>
      </c>
      <c r="O160" s="48">
        <v>275</v>
      </c>
      <c r="P160" s="48">
        <v>248</v>
      </c>
      <c r="Q160" s="48">
        <v>750</v>
      </c>
      <c r="R160" s="48">
        <v>438</v>
      </c>
      <c r="S160" s="48">
        <v>332</v>
      </c>
      <c r="T160" s="48">
        <v>400</v>
      </c>
      <c r="U160" s="48">
        <v>840</v>
      </c>
      <c r="V160" s="48">
        <v>643</v>
      </c>
      <c r="W160" s="48">
        <v>277</v>
      </c>
      <c r="X160" s="48">
        <v>293</v>
      </c>
      <c r="Y160" s="48">
        <v>259</v>
      </c>
      <c r="Z160" s="48">
        <v>308</v>
      </c>
      <c r="AA160" s="48">
        <v>265</v>
      </c>
      <c r="AB160" s="48">
        <v>284</v>
      </c>
      <c r="AC160" s="48">
        <v>370</v>
      </c>
      <c r="AD160" s="48">
        <v>330</v>
      </c>
      <c r="AE160" s="48">
        <v>259</v>
      </c>
      <c r="AF160" s="48">
        <v>253</v>
      </c>
      <c r="AG160" s="48">
        <v>288</v>
      </c>
      <c r="AH160" s="48">
        <v>384</v>
      </c>
      <c r="AI160" s="48">
        <v>316</v>
      </c>
      <c r="AJ160" s="48">
        <v>250</v>
      </c>
      <c r="AK160" s="48">
        <v>500</v>
      </c>
      <c r="AL160" s="48">
        <v>280</v>
      </c>
      <c r="AM160" s="78">
        <v>261</v>
      </c>
      <c r="AN160" s="48">
        <v>435</v>
      </c>
      <c r="AO160" s="48">
        <v>310</v>
      </c>
      <c r="AP160" s="48">
        <v>276</v>
      </c>
      <c r="AQ160" s="48">
        <v>333</v>
      </c>
      <c r="AR160" s="48">
        <v>238</v>
      </c>
      <c r="AS160" s="48">
        <v>450</v>
      </c>
      <c r="AT160" s="48">
        <v>200</v>
      </c>
      <c r="AU160" s="48"/>
      <c r="AV160" s="48"/>
      <c r="AW160" s="48">
        <v>1740</v>
      </c>
      <c r="AX160" s="48"/>
      <c r="AY160" s="48"/>
      <c r="AZ160" s="48"/>
      <c r="BA160" s="48"/>
      <c r="BB160" s="48"/>
      <c r="BC160" s="48"/>
    </row>
    <row r="161" spans="1:55" s="143" customFormat="1" ht="15.75">
      <c r="A161" s="188" t="s">
        <v>360</v>
      </c>
      <c r="B161" s="139">
        <v>18763</v>
      </c>
      <c r="C161" s="140"/>
      <c r="D161" s="141"/>
      <c r="E161" s="48">
        <v>263</v>
      </c>
      <c r="F161" s="48">
        <v>285</v>
      </c>
      <c r="G161" s="48">
        <v>262</v>
      </c>
      <c r="H161" s="48">
        <v>541</v>
      </c>
      <c r="I161" s="48">
        <v>278</v>
      </c>
      <c r="J161" s="48">
        <v>300</v>
      </c>
      <c r="K161" s="48">
        <v>230</v>
      </c>
      <c r="L161" s="48">
        <v>285</v>
      </c>
      <c r="M161" s="48">
        <v>350</v>
      </c>
      <c r="N161" s="48">
        <v>247</v>
      </c>
      <c r="O161" s="48">
        <v>292</v>
      </c>
      <c r="P161" s="48">
        <v>245</v>
      </c>
      <c r="Q161" s="48">
        <v>400</v>
      </c>
      <c r="R161" s="48">
        <v>440</v>
      </c>
      <c r="S161" s="48">
        <v>244</v>
      </c>
      <c r="T161" s="48">
        <v>400</v>
      </c>
      <c r="U161" s="48">
        <v>642</v>
      </c>
      <c r="V161" s="48">
        <v>466</v>
      </c>
      <c r="W161" s="48">
        <v>242</v>
      </c>
      <c r="X161" s="48">
        <v>309</v>
      </c>
      <c r="Y161" s="48">
        <v>400</v>
      </c>
      <c r="Z161" s="48">
        <v>337</v>
      </c>
      <c r="AA161" s="48">
        <v>280</v>
      </c>
      <c r="AB161" s="48">
        <v>450</v>
      </c>
      <c r="AC161" s="48">
        <v>340</v>
      </c>
      <c r="AD161" s="48">
        <v>400</v>
      </c>
      <c r="AE161" s="48">
        <v>266</v>
      </c>
      <c r="AF161" s="48">
        <v>252</v>
      </c>
      <c r="AG161" s="48">
        <v>268</v>
      </c>
      <c r="AH161" s="48">
        <v>346</v>
      </c>
      <c r="AI161" s="48">
        <v>315</v>
      </c>
      <c r="AJ161" s="48">
        <v>230</v>
      </c>
      <c r="AK161" s="48">
        <v>498</v>
      </c>
      <c r="AL161" s="48">
        <v>280</v>
      </c>
      <c r="AM161" s="78">
        <v>267</v>
      </c>
      <c r="AN161" s="48">
        <v>427</v>
      </c>
      <c r="AO161" s="48">
        <v>2990</v>
      </c>
      <c r="AP161" s="48">
        <v>263</v>
      </c>
      <c r="AQ161" s="48">
        <v>309</v>
      </c>
      <c r="AR161" s="48">
        <v>250</v>
      </c>
      <c r="AS161" s="48">
        <v>500</v>
      </c>
      <c r="AT161" s="48">
        <v>210</v>
      </c>
      <c r="AU161" s="48">
        <v>299</v>
      </c>
      <c r="AV161" s="48"/>
      <c r="AW161" s="48">
        <v>1865</v>
      </c>
      <c r="AX161" s="48"/>
      <c r="AY161" s="48"/>
      <c r="AZ161" s="48"/>
      <c r="BA161" s="48"/>
      <c r="BB161" s="48"/>
      <c r="BC161" s="48"/>
    </row>
    <row r="162" spans="1:55" s="143" customFormat="1" ht="15.75">
      <c r="A162" s="188" t="s">
        <v>349</v>
      </c>
      <c r="B162" s="144">
        <f aca="true" t="shared" si="26" ref="B162:B172">E162+F162+G162+H162+I162+J162+K162+L162+M162+N162+O162+P162+Q162+R162+S162+T162+U162+V162+W162+X162+Y162+Z162+AA162+AB162+AC162+AD162+AE162+AF162+AG162+AH162+AI162+AJ162+AK162+AL162+AM162+AN162+AO162+AP162+AQ162+AR162+AS162+AT162+AU162+AV162+AW162+AX162+AY162+AZ162+BA162+BB162+BC162</f>
        <v>18970</v>
      </c>
      <c r="C162" s="140"/>
      <c r="D162" s="141"/>
      <c r="E162" s="48">
        <v>276</v>
      </c>
      <c r="F162" s="48">
        <v>300</v>
      </c>
      <c r="G162" s="48">
        <v>261</v>
      </c>
      <c r="H162" s="48">
        <v>321</v>
      </c>
      <c r="I162" s="48">
        <v>283</v>
      </c>
      <c r="J162" s="48">
        <v>380</v>
      </c>
      <c r="K162" s="48">
        <v>258</v>
      </c>
      <c r="L162" s="48">
        <v>291</v>
      </c>
      <c r="M162" s="48">
        <v>350</v>
      </c>
      <c r="N162" s="48">
        <v>250</v>
      </c>
      <c r="O162" s="48">
        <v>284</v>
      </c>
      <c r="P162" s="48">
        <v>248</v>
      </c>
      <c r="Q162" s="48">
        <v>310</v>
      </c>
      <c r="R162" s="48">
        <v>458</v>
      </c>
      <c r="S162" s="48">
        <v>275</v>
      </c>
      <c r="T162" s="48">
        <v>400</v>
      </c>
      <c r="U162" s="48">
        <v>65</v>
      </c>
      <c r="V162" s="48">
        <v>210</v>
      </c>
      <c r="W162" s="48">
        <v>247</v>
      </c>
      <c r="X162" s="48">
        <v>313</v>
      </c>
      <c r="Y162" s="48">
        <v>258</v>
      </c>
      <c r="Z162" s="48">
        <v>337</v>
      </c>
      <c r="AA162" s="48">
        <v>280</v>
      </c>
      <c r="AB162" s="48">
        <v>450</v>
      </c>
      <c r="AC162" s="48">
        <v>336</v>
      </c>
      <c r="AD162" s="48">
        <v>320</v>
      </c>
      <c r="AE162" s="48">
        <v>283</v>
      </c>
      <c r="AF162" s="48">
        <v>240</v>
      </c>
      <c r="AG162" s="48">
        <v>268</v>
      </c>
      <c r="AH162" s="48">
        <v>346</v>
      </c>
      <c r="AI162" s="48">
        <v>329</v>
      </c>
      <c r="AJ162" s="48">
        <v>235</v>
      </c>
      <c r="AK162" s="48">
        <v>210</v>
      </c>
      <c r="AL162" s="48">
        <v>280</v>
      </c>
      <c r="AM162" s="78">
        <v>236</v>
      </c>
      <c r="AN162" s="48">
        <v>198</v>
      </c>
      <c r="AO162" s="48">
        <v>2990</v>
      </c>
      <c r="AP162" s="48">
        <v>267</v>
      </c>
      <c r="AQ162" s="48">
        <v>307</v>
      </c>
      <c r="AR162" s="48">
        <v>260</v>
      </c>
      <c r="AS162" s="48">
        <v>200</v>
      </c>
      <c r="AT162" s="48">
        <v>205</v>
      </c>
      <c r="AU162" s="48">
        <v>315</v>
      </c>
      <c r="AV162" s="48">
        <v>293</v>
      </c>
      <c r="AW162" s="48">
        <v>1870</v>
      </c>
      <c r="AX162" s="48">
        <v>330</v>
      </c>
      <c r="AY162" s="48">
        <v>360</v>
      </c>
      <c r="AZ162" s="48">
        <v>300</v>
      </c>
      <c r="BA162" s="48">
        <v>300</v>
      </c>
      <c r="BB162" s="48">
        <v>350</v>
      </c>
      <c r="BC162" s="78">
        <v>237</v>
      </c>
    </row>
    <row r="163" spans="1:55" s="143" customFormat="1" ht="15.75">
      <c r="A163" s="188" t="s">
        <v>326</v>
      </c>
      <c r="B163" s="144">
        <f t="shared" si="26"/>
        <v>20230</v>
      </c>
      <c r="C163" s="140"/>
      <c r="D163" s="141"/>
      <c r="E163" s="48">
        <v>299</v>
      </c>
      <c r="F163" s="48">
        <v>305</v>
      </c>
      <c r="G163" s="48">
        <v>350</v>
      </c>
      <c r="H163" s="48">
        <v>262</v>
      </c>
      <c r="I163" s="48">
        <v>280</v>
      </c>
      <c r="J163" s="48">
        <v>250</v>
      </c>
      <c r="K163" s="48">
        <v>252</v>
      </c>
      <c r="L163" s="48">
        <v>346</v>
      </c>
      <c r="M163" s="48">
        <v>700</v>
      </c>
      <c r="N163" s="48">
        <v>265</v>
      </c>
      <c r="O163" s="48">
        <v>312</v>
      </c>
      <c r="P163" s="48">
        <v>256</v>
      </c>
      <c r="Q163" s="48">
        <v>225</v>
      </c>
      <c r="R163" s="48">
        <v>432</v>
      </c>
      <c r="S163" s="48">
        <v>270</v>
      </c>
      <c r="T163" s="48">
        <v>400</v>
      </c>
      <c r="U163" s="48">
        <v>232</v>
      </c>
      <c r="V163" s="48">
        <v>250</v>
      </c>
      <c r="W163" s="48">
        <v>255</v>
      </c>
      <c r="X163" s="48">
        <v>337</v>
      </c>
      <c r="Y163" s="48">
        <v>265</v>
      </c>
      <c r="Z163" s="48">
        <v>337</v>
      </c>
      <c r="AA163" s="48">
        <v>270</v>
      </c>
      <c r="AB163" s="48">
        <v>380</v>
      </c>
      <c r="AC163" s="48">
        <v>330</v>
      </c>
      <c r="AD163" s="48">
        <v>320</v>
      </c>
      <c r="AE163" s="48">
        <v>307</v>
      </c>
      <c r="AF163" s="48">
        <v>300</v>
      </c>
      <c r="AG163" s="48">
        <v>267</v>
      </c>
      <c r="AH163" s="48">
        <v>175</v>
      </c>
      <c r="AI163" s="48">
        <v>332</v>
      </c>
      <c r="AJ163" s="48">
        <v>255</v>
      </c>
      <c r="AK163" s="48">
        <v>245</v>
      </c>
      <c r="AL163" s="48">
        <v>450</v>
      </c>
      <c r="AM163" s="78">
        <v>219</v>
      </c>
      <c r="AN163" s="48">
        <v>622</v>
      </c>
      <c r="AO163" s="48">
        <v>2990</v>
      </c>
      <c r="AP163" s="48">
        <v>265</v>
      </c>
      <c r="AQ163" s="48">
        <v>328</v>
      </c>
      <c r="AR163" s="48">
        <v>340</v>
      </c>
      <c r="AS163" s="48">
        <v>200</v>
      </c>
      <c r="AT163" s="48">
        <v>200</v>
      </c>
      <c r="AU163" s="48">
        <v>315</v>
      </c>
      <c r="AV163" s="48">
        <v>299</v>
      </c>
      <c r="AW163" s="48">
        <v>1870</v>
      </c>
      <c r="AX163" s="48">
        <v>381</v>
      </c>
      <c r="AY163" s="48">
        <v>370</v>
      </c>
      <c r="AZ163" s="48">
        <v>350</v>
      </c>
      <c r="BA163" s="48">
        <v>310</v>
      </c>
      <c r="BB163" s="48">
        <v>400</v>
      </c>
      <c r="BC163" s="78">
        <v>260</v>
      </c>
    </row>
    <row r="164" spans="1:55" s="143" customFormat="1" ht="15.75">
      <c r="A164" s="188" t="s">
        <v>302</v>
      </c>
      <c r="B164" s="144">
        <f t="shared" si="26"/>
        <v>24387</v>
      </c>
      <c r="C164" s="140"/>
      <c r="D164" s="141"/>
      <c r="E164" s="142">
        <v>292</v>
      </c>
      <c r="F164" s="142">
        <v>360</v>
      </c>
      <c r="G164" s="142">
        <v>378</v>
      </c>
      <c r="H164" s="142">
        <v>282</v>
      </c>
      <c r="I164" s="142">
        <v>378</v>
      </c>
      <c r="J164" s="142">
        <v>2700</v>
      </c>
      <c r="K164" s="142">
        <v>292</v>
      </c>
      <c r="L164" s="142">
        <v>370</v>
      </c>
      <c r="M164" s="142">
        <v>430</v>
      </c>
      <c r="N164" s="142">
        <v>298</v>
      </c>
      <c r="O164" s="142">
        <v>343</v>
      </c>
      <c r="P164" s="142">
        <v>330</v>
      </c>
      <c r="Q164" s="142">
        <v>400</v>
      </c>
      <c r="R164" s="142">
        <v>572</v>
      </c>
      <c r="S164" s="142">
        <v>258</v>
      </c>
      <c r="T164" s="142">
        <v>400</v>
      </c>
      <c r="U164" s="142">
        <v>294</v>
      </c>
      <c r="V164" s="142">
        <v>324</v>
      </c>
      <c r="W164" s="142">
        <v>312</v>
      </c>
      <c r="X164" s="142">
        <v>394</v>
      </c>
      <c r="Y164" s="142">
        <v>254</v>
      </c>
      <c r="Z164" s="142">
        <v>337</v>
      </c>
      <c r="AA164" s="142">
        <v>400</v>
      </c>
      <c r="AB164" s="142">
        <v>380</v>
      </c>
      <c r="AC164" s="142">
        <v>400</v>
      </c>
      <c r="AD164" s="142">
        <v>400</v>
      </c>
      <c r="AE164" s="142">
        <v>307</v>
      </c>
      <c r="AF164" s="142">
        <v>372</v>
      </c>
      <c r="AG164" s="142">
        <v>264</v>
      </c>
      <c r="AH164" s="142">
        <v>412</v>
      </c>
      <c r="AI164" s="142">
        <v>368</v>
      </c>
      <c r="AJ164" s="142">
        <v>240</v>
      </c>
      <c r="AK164" s="142">
        <v>330</v>
      </c>
      <c r="AL164" s="142">
        <v>450</v>
      </c>
      <c r="AM164" s="142">
        <v>253</v>
      </c>
      <c r="AN164" s="142">
        <v>237</v>
      </c>
      <c r="AO164" s="142">
        <v>2942</v>
      </c>
      <c r="AP164" s="142">
        <v>326</v>
      </c>
      <c r="AQ164" s="142">
        <v>418</v>
      </c>
      <c r="AR164" s="142">
        <v>400</v>
      </c>
      <c r="AS164" s="142">
        <v>200</v>
      </c>
      <c r="AT164" s="142">
        <v>220</v>
      </c>
      <c r="AU164" s="142">
        <v>380</v>
      </c>
      <c r="AV164" s="142">
        <v>299</v>
      </c>
      <c r="AW164" s="142">
        <v>1900</v>
      </c>
      <c r="AX164" s="142">
        <v>431</v>
      </c>
      <c r="AY164" s="142">
        <v>400</v>
      </c>
      <c r="AZ164" s="142">
        <v>450</v>
      </c>
      <c r="BA164" s="142">
        <v>400</v>
      </c>
      <c r="BB164" s="142">
        <v>550</v>
      </c>
      <c r="BC164" s="142">
        <v>260</v>
      </c>
    </row>
    <row r="165" spans="1:55" s="143" customFormat="1" ht="15.75">
      <c r="A165" s="188" t="s">
        <v>247</v>
      </c>
      <c r="B165" s="144">
        <f t="shared" si="26"/>
        <v>34838</v>
      </c>
      <c r="C165" s="140"/>
      <c r="D165" s="141"/>
      <c r="E165" s="142">
        <v>438</v>
      </c>
      <c r="F165" s="142">
        <v>540</v>
      </c>
      <c r="G165" s="142">
        <v>392</v>
      </c>
      <c r="H165" s="142">
        <v>362</v>
      </c>
      <c r="I165" s="142">
        <v>497</v>
      </c>
      <c r="J165" s="142">
        <v>320</v>
      </c>
      <c r="K165" s="142">
        <v>411</v>
      </c>
      <c r="L165" s="142">
        <v>425</v>
      </c>
      <c r="M165" s="142">
        <v>490</v>
      </c>
      <c r="N165" s="142">
        <v>434</v>
      </c>
      <c r="O165" s="142">
        <v>620</v>
      </c>
      <c r="P165" s="142">
        <v>458</v>
      </c>
      <c r="Q165" s="142">
        <v>375</v>
      </c>
      <c r="R165" s="142">
        <v>678</v>
      </c>
      <c r="S165" s="142">
        <v>396</v>
      </c>
      <c r="T165" s="142">
        <v>500</v>
      </c>
      <c r="U165" s="142">
        <v>430</v>
      </c>
      <c r="V165" s="142">
        <v>404</v>
      </c>
      <c r="W165" s="142">
        <v>417</v>
      </c>
      <c r="X165" s="142">
        <v>579</v>
      </c>
      <c r="Y165" s="142">
        <v>560</v>
      </c>
      <c r="Z165" s="142">
        <v>620</v>
      </c>
      <c r="AA165" s="142">
        <v>400</v>
      </c>
      <c r="AB165" s="142">
        <v>396</v>
      </c>
      <c r="AC165" s="142">
        <v>560</v>
      </c>
      <c r="AD165" s="142">
        <v>500</v>
      </c>
      <c r="AE165" s="142">
        <v>419</v>
      </c>
      <c r="AF165" s="142">
        <v>428</v>
      </c>
      <c r="AG165" s="142">
        <v>431</v>
      </c>
      <c r="AH165" s="142">
        <v>5055</v>
      </c>
      <c r="AI165" s="142">
        <v>540</v>
      </c>
      <c r="AJ165" s="142">
        <v>415</v>
      </c>
      <c r="AK165" s="142">
        <v>403</v>
      </c>
      <c r="AL165" s="142">
        <v>500</v>
      </c>
      <c r="AM165" s="142">
        <v>552</v>
      </c>
      <c r="AN165" s="142">
        <v>350</v>
      </c>
      <c r="AO165" s="142">
        <v>4629</v>
      </c>
      <c r="AP165" s="142">
        <v>388</v>
      </c>
      <c r="AQ165" s="142">
        <v>556</v>
      </c>
      <c r="AR165" s="142">
        <v>390</v>
      </c>
      <c r="AS165" s="142">
        <v>300</v>
      </c>
      <c r="AT165" s="142">
        <v>380</v>
      </c>
      <c r="AU165" s="142">
        <v>467</v>
      </c>
      <c r="AV165" s="142">
        <v>470</v>
      </c>
      <c r="AW165" s="142">
        <v>2548</v>
      </c>
      <c r="AX165" s="142">
        <v>507</v>
      </c>
      <c r="AY165" s="142">
        <v>750</v>
      </c>
      <c r="AZ165" s="142">
        <v>530</v>
      </c>
      <c r="BA165" s="142">
        <v>480</v>
      </c>
      <c r="BB165" s="142">
        <v>800</v>
      </c>
      <c r="BC165" s="142">
        <v>348</v>
      </c>
    </row>
    <row r="166" spans="1:55" s="143" customFormat="1" ht="15.75">
      <c r="A166" s="188" t="s">
        <v>246</v>
      </c>
      <c r="B166" s="144">
        <f t="shared" si="26"/>
        <v>31262</v>
      </c>
      <c r="C166" s="140"/>
      <c r="D166" s="141"/>
      <c r="E166" s="142">
        <v>560</v>
      </c>
      <c r="F166" s="142">
        <v>470</v>
      </c>
      <c r="G166" s="142">
        <v>435</v>
      </c>
      <c r="H166" s="142">
        <v>416</v>
      </c>
      <c r="I166" s="142">
        <v>457</v>
      </c>
      <c r="J166" s="142">
        <v>450</v>
      </c>
      <c r="K166" s="142">
        <v>346</v>
      </c>
      <c r="L166" s="142">
        <v>335</v>
      </c>
      <c r="M166" s="142">
        <v>450</v>
      </c>
      <c r="N166" s="142">
        <v>375</v>
      </c>
      <c r="O166" s="142">
        <v>467</v>
      </c>
      <c r="P166" s="142">
        <v>413</v>
      </c>
      <c r="Q166" s="142">
        <v>310</v>
      </c>
      <c r="R166" s="142">
        <v>740</v>
      </c>
      <c r="S166" s="142">
        <v>372</v>
      </c>
      <c r="T166" s="142">
        <v>600</v>
      </c>
      <c r="U166" s="142">
        <v>400</v>
      </c>
      <c r="V166" s="142">
        <v>363</v>
      </c>
      <c r="W166" s="142">
        <v>421</v>
      </c>
      <c r="X166" s="142">
        <v>475</v>
      </c>
      <c r="Y166" s="142">
        <v>400</v>
      </c>
      <c r="Z166" s="142">
        <v>546</v>
      </c>
      <c r="AA166" s="142">
        <v>470</v>
      </c>
      <c r="AB166" s="142">
        <v>415</v>
      </c>
      <c r="AC166" s="142">
        <v>610</v>
      </c>
      <c r="AD166" s="142">
        <v>530</v>
      </c>
      <c r="AE166" s="142">
        <v>412</v>
      </c>
      <c r="AF166" s="142">
        <v>522</v>
      </c>
      <c r="AG166" s="142">
        <v>469</v>
      </c>
      <c r="AH166" s="142">
        <v>551</v>
      </c>
      <c r="AI166" s="142">
        <v>573</v>
      </c>
      <c r="AJ166" s="142">
        <v>440</v>
      </c>
      <c r="AK166" s="142">
        <v>320</v>
      </c>
      <c r="AL166" s="142">
        <v>500</v>
      </c>
      <c r="AM166" s="142">
        <v>441</v>
      </c>
      <c r="AN166" s="142">
        <v>265</v>
      </c>
      <c r="AO166" s="142">
        <v>4987</v>
      </c>
      <c r="AP166" s="142">
        <v>339</v>
      </c>
      <c r="AQ166" s="142">
        <v>427</v>
      </c>
      <c r="AR166" s="142">
        <v>330</v>
      </c>
      <c r="AS166" s="142">
        <v>390</v>
      </c>
      <c r="AT166" s="142">
        <v>350</v>
      </c>
      <c r="AU166" s="142">
        <v>561</v>
      </c>
      <c r="AV166" s="142">
        <v>462</v>
      </c>
      <c r="AW166" s="142">
        <v>3503</v>
      </c>
      <c r="AX166" s="142">
        <v>616</v>
      </c>
      <c r="AY166" s="142">
        <v>510</v>
      </c>
      <c r="AZ166" s="142">
        <v>450</v>
      </c>
      <c r="BA166" s="142">
        <v>670</v>
      </c>
      <c r="BB166" s="142">
        <v>1000</v>
      </c>
      <c r="BC166" s="142">
        <v>348</v>
      </c>
    </row>
    <row r="167" spans="1:55" s="143" customFormat="1" ht="15.75">
      <c r="A167" s="188" t="s">
        <v>245</v>
      </c>
      <c r="B167" s="144">
        <f t="shared" si="26"/>
        <v>26030</v>
      </c>
      <c r="C167" s="140"/>
      <c r="D167" s="141"/>
      <c r="E167" s="142">
        <v>378</v>
      </c>
      <c r="F167" s="142">
        <v>405</v>
      </c>
      <c r="G167" s="142">
        <v>345</v>
      </c>
      <c r="H167" s="142">
        <v>321</v>
      </c>
      <c r="I167" s="142">
        <v>382</v>
      </c>
      <c r="J167" s="142">
        <v>350</v>
      </c>
      <c r="K167" s="142">
        <v>329</v>
      </c>
      <c r="L167" s="142">
        <v>352</v>
      </c>
      <c r="M167" s="142">
        <v>400</v>
      </c>
      <c r="N167" s="142">
        <v>339</v>
      </c>
      <c r="O167" s="142">
        <v>416</v>
      </c>
      <c r="P167" s="142">
        <v>331</v>
      </c>
      <c r="Q167" s="142">
        <v>306</v>
      </c>
      <c r="R167" s="142">
        <v>562</v>
      </c>
      <c r="S167" s="142">
        <v>317</v>
      </c>
      <c r="T167" s="142">
        <v>500</v>
      </c>
      <c r="U167" s="142">
        <v>285</v>
      </c>
      <c r="V167" s="142">
        <v>340</v>
      </c>
      <c r="W167" s="142">
        <v>365</v>
      </c>
      <c r="X167" s="142">
        <v>429</v>
      </c>
      <c r="Y167" s="142">
        <v>390</v>
      </c>
      <c r="Z167" s="142">
        <v>473</v>
      </c>
      <c r="AA167" s="142">
        <v>400</v>
      </c>
      <c r="AB167" s="142">
        <v>445</v>
      </c>
      <c r="AC167" s="142">
        <v>490</v>
      </c>
      <c r="AD167" s="142">
        <v>430</v>
      </c>
      <c r="AE167" s="142">
        <v>359</v>
      </c>
      <c r="AF167" s="142">
        <v>356</v>
      </c>
      <c r="AG167" s="142">
        <v>361</v>
      </c>
      <c r="AH167" s="142">
        <v>477</v>
      </c>
      <c r="AI167" s="142">
        <v>439</v>
      </c>
      <c r="AJ167" s="142">
        <v>300</v>
      </c>
      <c r="AK167" s="142">
        <v>285</v>
      </c>
      <c r="AL167" s="142">
        <v>500</v>
      </c>
      <c r="AM167" s="142">
        <v>387</v>
      </c>
      <c r="AN167" s="142">
        <v>243</v>
      </c>
      <c r="AO167" s="142">
        <v>3996</v>
      </c>
      <c r="AP167" s="142">
        <v>367</v>
      </c>
      <c r="AQ167" s="142">
        <v>434</v>
      </c>
      <c r="AR167" s="142">
        <v>350</v>
      </c>
      <c r="AS167" s="142">
        <v>300</v>
      </c>
      <c r="AT167" s="142">
        <v>280</v>
      </c>
      <c r="AU167" s="142">
        <v>413</v>
      </c>
      <c r="AV167" s="142">
        <v>446</v>
      </c>
      <c r="AW167" s="142">
        <v>2783</v>
      </c>
      <c r="AX167" s="142">
        <v>470</v>
      </c>
      <c r="AY167" s="142">
        <v>454</v>
      </c>
      <c r="AZ167" s="142">
        <v>400</v>
      </c>
      <c r="BA167" s="142">
        <v>410</v>
      </c>
      <c r="BB167" s="142">
        <v>800</v>
      </c>
      <c r="BC167" s="142">
        <v>340</v>
      </c>
    </row>
    <row r="168" spans="1:55" s="143" customFormat="1" ht="15.75">
      <c r="A168" s="188" t="s">
        <v>244</v>
      </c>
      <c r="B168" s="144">
        <f t="shared" si="26"/>
        <v>25474</v>
      </c>
      <c r="C168" s="140"/>
      <c r="D168" s="141"/>
      <c r="E168" s="142">
        <v>363</v>
      </c>
      <c r="F168" s="142">
        <v>440</v>
      </c>
      <c r="G168" s="142">
        <v>317</v>
      </c>
      <c r="H168" s="142">
        <v>320</v>
      </c>
      <c r="I168" s="142">
        <v>381</v>
      </c>
      <c r="J168" s="142">
        <v>300</v>
      </c>
      <c r="K168" s="142">
        <v>358</v>
      </c>
      <c r="L168" s="142">
        <v>326</v>
      </c>
      <c r="M168" s="142">
        <v>450</v>
      </c>
      <c r="N168" s="142">
        <v>350</v>
      </c>
      <c r="O168" s="142">
        <v>423</v>
      </c>
      <c r="P168" s="142">
        <v>326</v>
      </c>
      <c r="Q168" s="142">
        <v>310</v>
      </c>
      <c r="R168" s="142">
        <v>547</v>
      </c>
      <c r="S168" s="142">
        <v>341</v>
      </c>
      <c r="T168" s="142">
        <v>500</v>
      </c>
      <c r="U168" s="142">
        <v>320</v>
      </c>
      <c r="V168" s="142">
        <v>283</v>
      </c>
      <c r="W168" s="142">
        <v>414</v>
      </c>
      <c r="X168" s="142">
        <v>428</v>
      </c>
      <c r="Y168" s="142">
        <v>390</v>
      </c>
      <c r="Z168" s="142">
        <v>437</v>
      </c>
      <c r="AA168" s="142">
        <v>400</v>
      </c>
      <c r="AB168" s="142">
        <v>476</v>
      </c>
      <c r="AC168" s="142">
        <v>443</v>
      </c>
      <c r="AD168" s="142">
        <v>450</v>
      </c>
      <c r="AE168" s="142">
        <v>367</v>
      </c>
      <c r="AF168" s="142">
        <v>355</v>
      </c>
      <c r="AG168" s="142">
        <v>363</v>
      </c>
      <c r="AH168" s="142">
        <v>484</v>
      </c>
      <c r="AI168" s="142">
        <v>455</v>
      </c>
      <c r="AJ168" s="142">
        <v>300</v>
      </c>
      <c r="AK168" s="142">
        <v>284</v>
      </c>
      <c r="AL168" s="142">
        <v>500</v>
      </c>
      <c r="AM168" s="142">
        <v>390</v>
      </c>
      <c r="AN168" s="142">
        <v>274</v>
      </c>
      <c r="AO168" s="142">
        <v>3996</v>
      </c>
      <c r="AP168" s="142">
        <v>353</v>
      </c>
      <c r="AQ168" s="142">
        <v>432</v>
      </c>
      <c r="AR168" s="142">
        <v>350</v>
      </c>
      <c r="AS168" s="142">
        <v>277</v>
      </c>
      <c r="AT168" s="142">
        <v>300</v>
      </c>
      <c r="AU168" s="142">
        <v>391</v>
      </c>
      <c r="AV168" s="142">
        <v>443</v>
      </c>
      <c r="AW168" s="142">
        <v>2511</v>
      </c>
      <c r="AX168" s="142">
        <v>480</v>
      </c>
      <c r="AY168" s="142">
        <v>436</v>
      </c>
      <c r="AZ168" s="142">
        <v>400</v>
      </c>
      <c r="BA168" s="142">
        <v>420</v>
      </c>
      <c r="BB168" s="142">
        <v>500</v>
      </c>
      <c r="BC168" s="142">
        <v>320</v>
      </c>
    </row>
    <row r="169" spans="1:55" s="143" customFormat="1" ht="15.75">
      <c r="A169" s="188" t="s">
        <v>243</v>
      </c>
      <c r="B169" s="144">
        <f>E169+F169+G169+H169+I169+J169+K169+L169+M169+N169+O169+P169+Q169+R169+S169+T169+U169+V169+W169+X169+Y169+Z169+AA169+AB169+AC169+AD169+AE169+AF169+AG169+AH169+AI169+AJ169+AK169+AL169+AM169+AN169+AO169+AP169+AQ169+AR169+AS169+AT169+AU169+AV169+AW169+AX169+AY169+AZ169+BA169+BB169+BC169</f>
        <v>27893</v>
      </c>
      <c r="C169" s="140"/>
      <c r="D169" s="141"/>
      <c r="E169" s="142">
        <v>368</v>
      </c>
      <c r="F169" s="142">
        <v>390</v>
      </c>
      <c r="G169" s="142">
        <v>367</v>
      </c>
      <c r="H169" s="142">
        <v>329</v>
      </c>
      <c r="I169" s="142">
        <v>364</v>
      </c>
      <c r="J169" s="142">
        <v>350</v>
      </c>
      <c r="K169" s="142">
        <v>367</v>
      </c>
      <c r="L169" s="142">
        <v>371</v>
      </c>
      <c r="M169" s="142">
        <v>431</v>
      </c>
      <c r="N169" s="142">
        <v>342</v>
      </c>
      <c r="O169" s="142">
        <v>404</v>
      </c>
      <c r="P169" s="142">
        <v>323</v>
      </c>
      <c r="Q169" s="142">
        <v>265</v>
      </c>
      <c r="R169" s="142">
        <v>541</v>
      </c>
      <c r="S169" s="142">
        <v>324</v>
      </c>
      <c r="T169" s="142">
        <v>600</v>
      </c>
      <c r="U169" s="142">
        <v>325</v>
      </c>
      <c r="V169" s="142">
        <v>275</v>
      </c>
      <c r="W169" s="142">
        <v>368</v>
      </c>
      <c r="X169" s="142">
        <v>436</v>
      </c>
      <c r="Y169" s="142">
        <v>420</v>
      </c>
      <c r="Z169" s="142">
        <v>429</v>
      </c>
      <c r="AA169" s="142">
        <v>370</v>
      </c>
      <c r="AB169" s="142">
        <v>445</v>
      </c>
      <c r="AC169" s="142">
        <v>490</v>
      </c>
      <c r="AD169" s="142">
        <v>450</v>
      </c>
      <c r="AE169" s="142">
        <v>347</v>
      </c>
      <c r="AF169" s="142">
        <v>385</v>
      </c>
      <c r="AG169" s="142">
        <v>350</v>
      </c>
      <c r="AH169" s="142">
        <v>478</v>
      </c>
      <c r="AI169" s="142">
        <v>440</v>
      </c>
      <c r="AJ169" s="142">
        <v>308</v>
      </c>
      <c r="AK169" s="142">
        <v>2951</v>
      </c>
      <c r="AL169" s="142">
        <v>500</v>
      </c>
      <c r="AM169" s="142">
        <v>366</v>
      </c>
      <c r="AN169" s="142">
        <v>261</v>
      </c>
      <c r="AO169" s="142">
        <v>3996</v>
      </c>
      <c r="AP169" s="142">
        <v>369</v>
      </c>
      <c r="AQ169" s="142">
        <v>470</v>
      </c>
      <c r="AR169" s="142">
        <v>340</v>
      </c>
      <c r="AS169" s="142">
        <v>162</v>
      </c>
      <c r="AT169" s="142">
        <v>280</v>
      </c>
      <c r="AU169" s="142">
        <v>410</v>
      </c>
      <c r="AV169" s="142">
        <v>450</v>
      </c>
      <c r="AW169" s="142">
        <v>2283</v>
      </c>
      <c r="AX169" s="142">
        <v>430</v>
      </c>
      <c r="AY169" s="142">
        <v>483</v>
      </c>
      <c r="AZ169" s="142">
        <v>400</v>
      </c>
      <c r="BA169" s="142">
        <v>420</v>
      </c>
      <c r="BB169" s="142">
        <v>550</v>
      </c>
      <c r="BC169" s="142">
        <v>320</v>
      </c>
    </row>
    <row r="170" spans="1:55" s="143" customFormat="1" ht="15.75">
      <c r="A170" s="188" t="s">
        <v>331</v>
      </c>
      <c r="B170" s="144">
        <v>20000</v>
      </c>
      <c r="C170" s="140"/>
      <c r="D170" s="141"/>
      <c r="E170" s="142">
        <v>20000</v>
      </c>
      <c r="F170" s="142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  <c r="AA170" s="142"/>
      <c r="AB170" s="142"/>
      <c r="AC170" s="142"/>
      <c r="AD170" s="142"/>
      <c r="AE170" s="142"/>
      <c r="AF170" s="142"/>
      <c r="AG170" s="142"/>
      <c r="AH170" s="142"/>
      <c r="AI170" s="142"/>
      <c r="AJ170" s="142"/>
      <c r="AK170" s="142"/>
      <c r="AL170" s="142"/>
      <c r="AM170" s="142"/>
      <c r="AN170" s="142"/>
      <c r="AO170" s="142"/>
      <c r="AP170" s="142"/>
      <c r="AQ170" s="142"/>
      <c r="AR170" s="142"/>
      <c r="AS170" s="142"/>
      <c r="AT170" s="142"/>
      <c r="AU170" s="142"/>
      <c r="AV170" s="142"/>
      <c r="AW170" s="142"/>
      <c r="AX170" s="142"/>
      <c r="AY170" s="142"/>
      <c r="AZ170" s="142"/>
      <c r="BA170" s="142"/>
      <c r="BB170" s="142"/>
      <c r="BC170" s="142"/>
    </row>
    <row r="171" spans="1:55" s="143" customFormat="1" ht="15.75">
      <c r="A171" s="188" t="s">
        <v>242</v>
      </c>
      <c r="B171" s="144">
        <f t="shared" si="26"/>
        <v>25723</v>
      </c>
      <c r="C171" s="140"/>
      <c r="D171" s="141"/>
      <c r="E171" s="142">
        <v>355</v>
      </c>
      <c r="F171" s="142">
        <v>390</v>
      </c>
      <c r="G171" s="142">
        <v>352</v>
      </c>
      <c r="H171" s="142">
        <v>315</v>
      </c>
      <c r="I171" s="142">
        <v>400</v>
      </c>
      <c r="J171" s="142">
        <v>350</v>
      </c>
      <c r="K171" s="142">
        <v>385</v>
      </c>
      <c r="L171" s="151">
        <v>368</v>
      </c>
      <c r="M171" s="142">
        <v>450</v>
      </c>
      <c r="N171" s="142">
        <v>367</v>
      </c>
      <c r="O171" s="142">
        <v>393</v>
      </c>
      <c r="P171" s="142">
        <v>345</v>
      </c>
      <c r="Q171" s="142">
        <v>275</v>
      </c>
      <c r="R171" s="142">
        <v>544</v>
      </c>
      <c r="S171" s="142">
        <v>337</v>
      </c>
      <c r="T171" s="142">
        <v>500</v>
      </c>
      <c r="U171" s="142">
        <v>305</v>
      </c>
      <c r="V171" s="142">
        <v>275</v>
      </c>
      <c r="W171" s="142">
        <v>353</v>
      </c>
      <c r="X171" s="142">
        <v>416</v>
      </c>
      <c r="Y171" s="142">
        <v>480</v>
      </c>
      <c r="Z171" s="142">
        <v>428</v>
      </c>
      <c r="AA171" s="142">
        <v>350</v>
      </c>
      <c r="AB171" s="142">
        <v>460</v>
      </c>
      <c r="AC171" s="142">
        <v>447</v>
      </c>
      <c r="AD171" s="142">
        <v>500</v>
      </c>
      <c r="AE171" s="142">
        <v>330</v>
      </c>
      <c r="AF171" s="142">
        <v>385</v>
      </c>
      <c r="AG171" s="142">
        <v>373</v>
      </c>
      <c r="AH171" s="142">
        <v>478</v>
      </c>
      <c r="AI171" s="142">
        <v>442</v>
      </c>
      <c r="AJ171" s="142">
        <v>325</v>
      </c>
      <c r="AK171" s="142">
        <v>291</v>
      </c>
      <c r="AL171" s="142">
        <v>400</v>
      </c>
      <c r="AM171" s="142">
        <v>393</v>
      </c>
      <c r="AN171" s="142">
        <v>284</v>
      </c>
      <c r="AO171" s="142">
        <v>4177</v>
      </c>
      <c r="AP171" s="142">
        <v>417</v>
      </c>
      <c r="AQ171" s="142">
        <v>460</v>
      </c>
      <c r="AR171" s="142">
        <v>340</v>
      </c>
      <c r="AS171" s="142">
        <v>270</v>
      </c>
      <c r="AT171" s="142">
        <v>325</v>
      </c>
      <c r="AU171" s="142">
        <v>416</v>
      </c>
      <c r="AV171" s="142">
        <v>406</v>
      </c>
      <c r="AW171" s="142">
        <v>2495</v>
      </c>
      <c r="AX171" s="142">
        <v>453</v>
      </c>
      <c r="AY171" s="142">
        <v>487</v>
      </c>
      <c r="AZ171" s="142">
        <v>400</v>
      </c>
      <c r="BA171" s="142">
        <v>420</v>
      </c>
      <c r="BB171" s="142">
        <v>500</v>
      </c>
      <c r="BC171" s="142">
        <v>316</v>
      </c>
    </row>
    <row r="172" spans="1:55" s="143" customFormat="1" ht="15.75">
      <c r="A172" s="188" t="s">
        <v>241</v>
      </c>
      <c r="B172" s="144">
        <f t="shared" si="26"/>
        <v>21926</v>
      </c>
      <c r="C172" s="140"/>
      <c r="D172" s="141"/>
      <c r="E172" s="142">
        <v>398</v>
      </c>
      <c r="F172" s="142">
        <v>320</v>
      </c>
      <c r="G172" s="142">
        <v>277</v>
      </c>
      <c r="H172" s="142">
        <v>257</v>
      </c>
      <c r="I172" s="142">
        <v>336</v>
      </c>
      <c r="J172" s="142">
        <v>130</v>
      </c>
      <c r="K172" s="142">
        <v>297</v>
      </c>
      <c r="L172" s="142">
        <v>305</v>
      </c>
      <c r="M172" s="142">
        <v>360</v>
      </c>
      <c r="N172" s="142">
        <v>310</v>
      </c>
      <c r="O172" s="142">
        <v>326</v>
      </c>
      <c r="P172" s="142">
        <v>299</v>
      </c>
      <c r="Q172" s="142">
        <v>260</v>
      </c>
      <c r="R172" s="142">
        <v>460</v>
      </c>
      <c r="S172" s="142">
        <v>299</v>
      </c>
      <c r="T172" s="142">
        <v>360</v>
      </c>
      <c r="U172" s="142">
        <v>290</v>
      </c>
      <c r="V172" s="142">
        <v>233</v>
      </c>
      <c r="W172" s="142">
        <v>290</v>
      </c>
      <c r="X172" s="142">
        <v>353</v>
      </c>
      <c r="Y172" s="142">
        <v>340</v>
      </c>
      <c r="Z172" s="142">
        <v>349</v>
      </c>
      <c r="AA172" s="142">
        <v>310</v>
      </c>
      <c r="AB172" s="142">
        <v>372</v>
      </c>
      <c r="AC172" s="142">
        <v>4000</v>
      </c>
      <c r="AD172" s="142">
        <v>350</v>
      </c>
      <c r="AE172" s="142">
        <v>281</v>
      </c>
      <c r="AF172" s="142">
        <v>350</v>
      </c>
      <c r="AG172" s="142">
        <v>312</v>
      </c>
      <c r="AH172" s="142">
        <v>387</v>
      </c>
      <c r="AI172" s="142">
        <v>373</v>
      </c>
      <c r="AJ172" s="142">
        <v>250</v>
      </c>
      <c r="AK172" s="142">
        <v>249</v>
      </c>
      <c r="AL172" s="142">
        <v>400</v>
      </c>
      <c r="AM172" s="142">
        <v>330</v>
      </c>
      <c r="AN172" s="142">
        <v>231</v>
      </c>
      <c r="AO172" s="142">
        <v>342</v>
      </c>
      <c r="AP172" s="142">
        <v>303</v>
      </c>
      <c r="AQ172" s="142">
        <v>356</v>
      </c>
      <c r="AR172" s="142">
        <v>312</v>
      </c>
      <c r="AS172" s="142">
        <v>216</v>
      </c>
      <c r="AT172" s="142">
        <v>266</v>
      </c>
      <c r="AU172" s="142">
        <v>378</v>
      </c>
      <c r="AV172" s="142">
        <v>343</v>
      </c>
      <c r="AW172" s="142">
        <v>2100</v>
      </c>
      <c r="AX172" s="142">
        <v>400</v>
      </c>
      <c r="AY172" s="142">
        <v>385</v>
      </c>
      <c r="AZ172" s="142">
        <v>319</v>
      </c>
      <c r="BA172" s="142">
        <v>400</v>
      </c>
      <c r="BB172" s="142">
        <v>500</v>
      </c>
      <c r="BC172" s="142">
        <v>262</v>
      </c>
    </row>
    <row r="173" spans="1:55" s="143" customFormat="1" ht="15">
      <c r="A173" s="188"/>
      <c r="B173" s="144"/>
      <c r="C173" s="140"/>
      <c r="D173" s="141"/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142"/>
      <c r="AF173" s="142"/>
      <c r="AG173" s="142"/>
      <c r="AH173" s="142"/>
      <c r="AI173" s="142"/>
      <c r="AJ173" s="142"/>
      <c r="AK173" s="142"/>
      <c r="AL173" s="142"/>
      <c r="AM173" s="142"/>
      <c r="AN173" s="142"/>
      <c r="AO173" s="142"/>
      <c r="AP173" s="142"/>
      <c r="AQ173" s="142"/>
      <c r="AR173" s="142"/>
      <c r="AS173" s="142"/>
      <c r="AT173" s="142"/>
      <c r="AU173" s="142"/>
      <c r="AV173" s="142"/>
      <c r="AW173" s="142"/>
      <c r="AX173" s="142"/>
      <c r="AY173" s="142"/>
      <c r="AZ173" s="142"/>
      <c r="BA173" s="142"/>
      <c r="BB173" s="142"/>
      <c r="BC173" s="142"/>
    </row>
    <row r="174" spans="1:55" s="143" customFormat="1" ht="15.75">
      <c r="A174" s="181" t="s">
        <v>303</v>
      </c>
      <c r="B174" s="139">
        <f>B175+B176+B177+B178+B179+B180+B181+B182+B183+B184+B185+B186+B187</f>
        <v>2639221</v>
      </c>
      <c r="C174" s="140"/>
      <c r="D174" s="141"/>
      <c r="E174" s="150">
        <f>E177+E178+E179+E180+E181+E182+E183+E184+E185+E186+E187+E176</f>
        <v>211724</v>
      </c>
      <c r="F174" s="150">
        <f aca="true" t="shared" si="27" ref="F174:BC174">F177+F178+F179+F180+F181+F182+F183+F184+F185+F186+F187+F176</f>
        <v>44130</v>
      </c>
      <c r="G174" s="150">
        <f t="shared" si="27"/>
        <v>38957</v>
      </c>
      <c r="H174" s="150">
        <f t="shared" si="27"/>
        <v>38924</v>
      </c>
      <c r="I174" s="150">
        <f t="shared" si="27"/>
        <v>41937</v>
      </c>
      <c r="J174" s="150">
        <f t="shared" si="27"/>
        <v>36405</v>
      </c>
      <c r="K174" s="150">
        <f t="shared" si="27"/>
        <v>35809</v>
      </c>
      <c r="L174" s="150">
        <f t="shared" si="27"/>
        <v>39412</v>
      </c>
      <c r="M174" s="150">
        <f t="shared" si="27"/>
        <v>45972</v>
      </c>
      <c r="N174" s="150">
        <f t="shared" si="27"/>
        <v>37158</v>
      </c>
      <c r="O174" s="150">
        <f t="shared" si="27"/>
        <v>44502</v>
      </c>
      <c r="P174" s="150">
        <f t="shared" si="27"/>
        <v>37182</v>
      </c>
      <c r="Q174" s="150">
        <f t="shared" si="27"/>
        <v>48505</v>
      </c>
      <c r="R174" s="150">
        <f t="shared" si="27"/>
        <v>62109</v>
      </c>
      <c r="S174" s="150">
        <f t="shared" si="27"/>
        <v>35892</v>
      </c>
      <c r="T174" s="150">
        <f t="shared" si="27"/>
        <v>47130</v>
      </c>
      <c r="U174" s="150">
        <f t="shared" si="27"/>
        <v>38677</v>
      </c>
      <c r="V174" s="150">
        <f t="shared" si="27"/>
        <v>36620</v>
      </c>
      <c r="W174" s="150">
        <f t="shared" si="27"/>
        <v>37893</v>
      </c>
      <c r="X174" s="150">
        <f t="shared" si="27"/>
        <v>46487</v>
      </c>
      <c r="Y174" s="150">
        <f t="shared" si="27"/>
        <v>41922</v>
      </c>
      <c r="Z174" s="150">
        <f t="shared" si="27"/>
        <v>48119</v>
      </c>
      <c r="AA174" s="150">
        <f t="shared" si="27"/>
        <v>40390</v>
      </c>
      <c r="AB174" s="150">
        <f t="shared" si="27"/>
        <v>46096</v>
      </c>
      <c r="AC174" s="150">
        <f t="shared" si="27"/>
        <v>46411</v>
      </c>
      <c r="AD174" s="150">
        <f t="shared" si="27"/>
        <v>46500</v>
      </c>
      <c r="AE174" s="150">
        <f t="shared" si="27"/>
        <v>38278</v>
      </c>
      <c r="AF174" s="150">
        <f t="shared" si="27"/>
        <v>40306</v>
      </c>
      <c r="AG174" s="150">
        <f t="shared" si="27"/>
        <v>38754</v>
      </c>
      <c r="AH174" s="150">
        <f t="shared" si="27"/>
        <v>42037</v>
      </c>
      <c r="AI174" s="150">
        <f t="shared" si="27"/>
        <v>47899</v>
      </c>
      <c r="AJ174" s="150">
        <f t="shared" si="27"/>
        <v>34263</v>
      </c>
      <c r="AK174" s="150">
        <f t="shared" si="27"/>
        <v>32291</v>
      </c>
      <c r="AL174" s="150">
        <f t="shared" si="27"/>
        <v>49700</v>
      </c>
      <c r="AM174" s="150">
        <f t="shared" si="27"/>
        <v>40566</v>
      </c>
      <c r="AN174" s="150">
        <f t="shared" si="27"/>
        <v>31498</v>
      </c>
      <c r="AO174" s="150">
        <f t="shared" si="27"/>
        <v>7117</v>
      </c>
      <c r="AP174" s="150">
        <f t="shared" si="27"/>
        <v>38305</v>
      </c>
      <c r="AQ174" s="150">
        <f t="shared" si="27"/>
        <v>46770</v>
      </c>
      <c r="AR174" s="150">
        <f t="shared" si="27"/>
        <v>37572</v>
      </c>
      <c r="AS174" s="150">
        <f t="shared" si="27"/>
        <v>32011</v>
      </c>
      <c r="AT174" s="150">
        <f t="shared" si="27"/>
        <v>32110</v>
      </c>
      <c r="AU174" s="150">
        <f t="shared" si="27"/>
        <v>45186</v>
      </c>
      <c r="AV174" s="150">
        <f t="shared" si="27"/>
        <v>40657</v>
      </c>
      <c r="AW174" s="150">
        <f t="shared" si="27"/>
        <v>268405</v>
      </c>
      <c r="AX174" s="150">
        <f t="shared" si="27"/>
        <v>46601</v>
      </c>
      <c r="AY174" s="150">
        <f t="shared" si="27"/>
        <v>47757</v>
      </c>
      <c r="AZ174" s="150">
        <f t="shared" si="27"/>
        <v>39323</v>
      </c>
      <c r="BA174" s="150">
        <f t="shared" si="27"/>
        <v>43769</v>
      </c>
      <c r="BB174" s="150">
        <f t="shared" si="27"/>
        <v>42750</v>
      </c>
      <c r="BC174" s="150">
        <f t="shared" si="27"/>
        <v>31296</v>
      </c>
    </row>
    <row r="175" spans="1:55" s="143" customFormat="1" ht="15.75">
      <c r="A175" s="188" t="s">
        <v>388</v>
      </c>
      <c r="B175" s="139">
        <v>169137</v>
      </c>
      <c r="C175" s="140"/>
      <c r="D175" s="141"/>
      <c r="E175" s="48">
        <v>2654</v>
      </c>
      <c r="F175" s="48">
        <v>2900</v>
      </c>
      <c r="G175" s="48">
        <v>5691</v>
      </c>
      <c r="H175" s="48">
        <v>6211</v>
      </c>
      <c r="I175" s="48">
        <v>3203</v>
      </c>
      <c r="J175" s="48">
        <v>2800</v>
      </c>
      <c r="K175" s="48">
        <v>2512</v>
      </c>
      <c r="L175" s="48">
        <v>2885</v>
      </c>
      <c r="M175" s="48">
        <v>3300</v>
      </c>
      <c r="N175" s="48">
        <v>2550</v>
      </c>
      <c r="O175" s="48">
        <v>2862</v>
      </c>
      <c r="P175" s="48">
        <v>2576</v>
      </c>
      <c r="Q175" s="48">
        <v>7500</v>
      </c>
      <c r="R175" s="48">
        <v>4552</v>
      </c>
      <c r="S175" s="48">
        <v>3400</v>
      </c>
      <c r="T175" s="48">
        <v>3200</v>
      </c>
      <c r="U175" s="48">
        <v>8720</v>
      </c>
      <c r="V175" s="48">
        <v>6681</v>
      </c>
      <c r="W175" s="48">
        <v>2876</v>
      </c>
      <c r="X175" s="48">
        <v>3046</v>
      </c>
      <c r="Y175" s="48">
        <v>2735</v>
      </c>
      <c r="Z175" s="48">
        <v>3196</v>
      </c>
      <c r="AA175" s="48">
        <v>2755</v>
      </c>
      <c r="AB175" s="48">
        <v>2952</v>
      </c>
      <c r="AC175" s="48">
        <v>3790</v>
      </c>
      <c r="AD175" s="48">
        <v>3500</v>
      </c>
      <c r="AE175" s="48">
        <v>2698</v>
      </c>
      <c r="AF175" s="48">
        <v>2635</v>
      </c>
      <c r="AG175" s="48">
        <v>2990</v>
      </c>
      <c r="AH175" s="48">
        <v>3988</v>
      </c>
      <c r="AI175" s="48">
        <v>3290</v>
      </c>
      <c r="AJ175" s="48">
        <v>2600</v>
      </c>
      <c r="AK175" s="48">
        <v>5000</v>
      </c>
      <c r="AL175" s="48">
        <v>3000</v>
      </c>
      <c r="AM175" s="78">
        <v>2709</v>
      </c>
      <c r="AN175" s="48">
        <v>4524</v>
      </c>
      <c r="AO175" s="48">
        <v>3180</v>
      </c>
      <c r="AP175" s="48">
        <v>2860</v>
      </c>
      <c r="AQ175" s="48">
        <v>3455</v>
      </c>
      <c r="AR175" s="48">
        <v>2465</v>
      </c>
      <c r="AS175" s="48">
        <v>4500</v>
      </c>
      <c r="AT175" s="48">
        <v>2100</v>
      </c>
      <c r="AU175" s="48"/>
      <c r="AV175" s="48"/>
      <c r="AW175" s="48">
        <v>18096</v>
      </c>
      <c r="AX175" s="48"/>
      <c r="AY175" s="48"/>
      <c r="AZ175" s="48"/>
      <c r="BA175" s="48"/>
      <c r="BB175" s="48"/>
      <c r="BC175" s="48"/>
    </row>
    <row r="176" spans="1:55" s="143" customFormat="1" ht="15.75">
      <c r="A176" s="188" t="s">
        <v>359</v>
      </c>
      <c r="B176" s="139">
        <v>173707</v>
      </c>
      <c r="C176" s="140"/>
      <c r="D176" s="141"/>
      <c r="E176" s="48">
        <v>2738</v>
      </c>
      <c r="F176" s="48">
        <v>2940</v>
      </c>
      <c r="G176" s="48">
        <v>2727</v>
      </c>
      <c r="H176" s="48">
        <v>5629</v>
      </c>
      <c r="I176" s="48">
        <v>2895</v>
      </c>
      <c r="J176" s="48">
        <v>2800</v>
      </c>
      <c r="K176" s="48">
        <v>2392</v>
      </c>
      <c r="L176" s="48">
        <v>2964</v>
      </c>
      <c r="M176" s="48">
        <v>3400</v>
      </c>
      <c r="N176" s="48">
        <v>2568</v>
      </c>
      <c r="O176" s="48">
        <v>3038</v>
      </c>
      <c r="P176" s="48">
        <v>2550</v>
      </c>
      <c r="Q176" s="48">
        <v>18000</v>
      </c>
      <c r="R176" s="48">
        <v>4576</v>
      </c>
      <c r="S176" s="48">
        <v>2540</v>
      </c>
      <c r="T176" s="48">
        <v>3200</v>
      </c>
      <c r="U176" s="48">
        <v>6622</v>
      </c>
      <c r="V176" s="48">
        <v>4844</v>
      </c>
      <c r="W176" s="48">
        <v>2112</v>
      </c>
      <c r="X176" s="48">
        <v>3223</v>
      </c>
      <c r="Y176" s="48">
        <v>3000</v>
      </c>
      <c r="Z176" s="48">
        <v>3506</v>
      </c>
      <c r="AA176" s="48">
        <v>2850</v>
      </c>
      <c r="AB176" s="48">
        <v>3450</v>
      </c>
      <c r="AC176" s="48">
        <v>3545</v>
      </c>
      <c r="AD176" s="48">
        <v>3400</v>
      </c>
      <c r="AE176" s="48">
        <v>2764</v>
      </c>
      <c r="AF176" s="48">
        <v>2620</v>
      </c>
      <c r="AG176" s="48">
        <v>2786</v>
      </c>
      <c r="AH176" s="48">
        <v>3591</v>
      </c>
      <c r="AI176" s="48">
        <v>3272</v>
      </c>
      <c r="AJ176" s="48">
        <v>2420</v>
      </c>
      <c r="AK176" s="48">
        <v>5200</v>
      </c>
      <c r="AL176" s="48">
        <v>3000</v>
      </c>
      <c r="AM176" s="78">
        <v>2780</v>
      </c>
      <c r="AN176" s="48">
        <v>4444</v>
      </c>
      <c r="AO176" s="48">
        <v>267</v>
      </c>
      <c r="AP176" s="48">
        <v>2738</v>
      </c>
      <c r="AQ176" s="48">
        <v>3218</v>
      </c>
      <c r="AR176" s="48">
        <v>2590</v>
      </c>
      <c r="AS176" s="48">
        <v>5000</v>
      </c>
      <c r="AT176" s="48">
        <v>3000</v>
      </c>
      <c r="AU176" s="48">
        <v>3112</v>
      </c>
      <c r="AV176" s="48"/>
      <c r="AW176" s="48">
        <v>19396</v>
      </c>
      <c r="AX176" s="48"/>
      <c r="AY176" s="48"/>
      <c r="AZ176" s="48"/>
      <c r="BA176" s="48"/>
      <c r="BB176" s="48"/>
      <c r="BC176" s="48"/>
    </row>
    <row r="177" spans="1:55" s="143" customFormat="1" ht="15.75">
      <c r="A177" s="188" t="s">
        <v>350</v>
      </c>
      <c r="B177" s="144">
        <f aca="true" t="shared" si="28" ref="B177:B187">E177+F177+G177+H177+I177+J177+K177+L177+M177+N177+O177+P177+Q177+R177+S177+T177+U177+V177+W177+X177+Y177+Z177+AA177+AB177+AC177+AD177+AE177+AF177+AG177+AH177+AI177+AJ177+AK177+AL177+AM177+AN177+AO177+AP177+AQ177+AR177+AS177+AT177+AU177+AV177+AW177+AX177+AY177+AZ177+BA177+BB177+BC177</f>
        <v>163371</v>
      </c>
      <c r="C177" s="140"/>
      <c r="D177" s="141"/>
      <c r="E177" s="48">
        <v>2875</v>
      </c>
      <c r="F177" s="48">
        <v>3120</v>
      </c>
      <c r="G177" s="48">
        <v>2717</v>
      </c>
      <c r="H177" s="48">
        <v>3336</v>
      </c>
      <c r="I177" s="48">
        <v>2900</v>
      </c>
      <c r="J177" s="48">
        <v>2800</v>
      </c>
      <c r="K177" s="48">
        <v>2682</v>
      </c>
      <c r="L177" s="48">
        <v>2964</v>
      </c>
      <c r="M177" s="48">
        <v>3450</v>
      </c>
      <c r="N177" s="48">
        <v>2585</v>
      </c>
      <c r="O177" s="48">
        <v>2951</v>
      </c>
      <c r="P177" s="48">
        <v>2580</v>
      </c>
      <c r="Q177" s="48">
        <v>3200</v>
      </c>
      <c r="R177" s="48">
        <v>4766</v>
      </c>
      <c r="S177" s="48">
        <v>2848</v>
      </c>
      <c r="T177" s="48">
        <v>3200</v>
      </c>
      <c r="U177" s="48">
        <v>2180</v>
      </c>
      <c r="V177" s="48">
        <v>2182</v>
      </c>
      <c r="W177" s="48">
        <v>2571</v>
      </c>
      <c r="X177" s="48">
        <v>3258</v>
      </c>
      <c r="Y177" s="48">
        <v>2675</v>
      </c>
      <c r="Z177" s="48">
        <v>3506</v>
      </c>
      <c r="AA177" s="48">
        <v>2850</v>
      </c>
      <c r="AB177" s="48">
        <v>3450</v>
      </c>
      <c r="AC177" s="48">
        <v>3498</v>
      </c>
      <c r="AD177" s="48">
        <v>3300</v>
      </c>
      <c r="AE177" s="48">
        <v>2946</v>
      </c>
      <c r="AF177" s="48">
        <v>2500</v>
      </c>
      <c r="AG177" s="48">
        <v>2789</v>
      </c>
      <c r="AH177" s="48">
        <v>3592</v>
      </c>
      <c r="AI177" s="48">
        <v>3421</v>
      </c>
      <c r="AJ177" s="48">
        <v>2410</v>
      </c>
      <c r="AK177" s="48">
        <v>2170</v>
      </c>
      <c r="AL177" s="48">
        <v>3000</v>
      </c>
      <c r="AM177" s="78">
        <v>2453</v>
      </c>
      <c r="AN177" s="48">
        <v>2060</v>
      </c>
      <c r="AO177" s="48">
        <v>267</v>
      </c>
      <c r="AP177" s="48">
        <v>2770</v>
      </c>
      <c r="AQ177" s="48">
        <v>3191</v>
      </c>
      <c r="AR177" s="48">
        <v>2675</v>
      </c>
      <c r="AS177" s="48">
        <v>2000</v>
      </c>
      <c r="AT177" s="48">
        <v>2124</v>
      </c>
      <c r="AU177" s="48">
        <v>3274</v>
      </c>
      <c r="AV177" s="48">
        <v>3046</v>
      </c>
      <c r="AW177" s="48">
        <v>19448</v>
      </c>
      <c r="AX177" s="48">
        <v>3427</v>
      </c>
      <c r="AY177" s="48">
        <v>3650</v>
      </c>
      <c r="AZ177" s="48">
        <v>2750</v>
      </c>
      <c r="BA177" s="48">
        <v>3000</v>
      </c>
      <c r="BB177" s="48">
        <v>3500</v>
      </c>
      <c r="BC177" s="78">
        <v>2464</v>
      </c>
    </row>
    <row r="178" spans="1:55" s="143" customFormat="1" ht="15.75">
      <c r="A178" s="188" t="s">
        <v>325</v>
      </c>
      <c r="B178" s="144">
        <f t="shared" si="28"/>
        <v>171382</v>
      </c>
      <c r="C178" s="140"/>
      <c r="D178" s="141"/>
      <c r="E178" s="48">
        <v>3105</v>
      </c>
      <c r="F178" s="48">
        <v>3165</v>
      </c>
      <c r="G178" s="48">
        <v>3635</v>
      </c>
      <c r="H178" s="48">
        <v>2882</v>
      </c>
      <c r="I178" s="48">
        <v>2913</v>
      </c>
      <c r="J178" s="48">
        <v>2700</v>
      </c>
      <c r="K178" s="48">
        <v>2623</v>
      </c>
      <c r="L178" s="48">
        <v>3608</v>
      </c>
      <c r="M178" s="48">
        <v>4400</v>
      </c>
      <c r="N178" s="48">
        <v>2755</v>
      </c>
      <c r="O178" s="48">
        <v>3250</v>
      </c>
      <c r="P178" s="48">
        <v>2666</v>
      </c>
      <c r="Q178" s="48">
        <v>2350</v>
      </c>
      <c r="R178" s="48">
        <v>4486</v>
      </c>
      <c r="S178" s="48">
        <v>2806</v>
      </c>
      <c r="T178" s="48">
        <v>3200</v>
      </c>
      <c r="U178" s="48">
        <v>2410</v>
      </c>
      <c r="V178" s="48">
        <v>3570</v>
      </c>
      <c r="W178" s="48">
        <v>2652</v>
      </c>
      <c r="X178" s="48">
        <v>3505</v>
      </c>
      <c r="Y178" s="48">
        <v>2755</v>
      </c>
      <c r="Z178" s="48">
        <v>3506</v>
      </c>
      <c r="AA178" s="48">
        <v>2850</v>
      </c>
      <c r="AB178" s="48">
        <v>3960</v>
      </c>
      <c r="AC178" s="48">
        <v>3400</v>
      </c>
      <c r="AD178" s="48">
        <v>3300</v>
      </c>
      <c r="AE178" s="48">
        <v>3198</v>
      </c>
      <c r="AF178" s="48">
        <v>3050</v>
      </c>
      <c r="AG178" s="48">
        <v>2777</v>
      </c>
      <c r="AH178" s="48">
        <v>408</v>
      </c>
      <c r="AI178" s="48">
        <v>3452</v>
      </c>
      <c r="AJ178" s="48">
        <v>2650</v>
      </c>
      <c r="AK178" s="48">
        <v>2530</v>
      </c>
      <c r="AL178" s="48">
        <v>4800</v>
      </c>
      <c r="AM178" s="78">
        <v>2281</v>
      </c>
      <c r="AN178" s="48">
        <v>2410</v>
      </c>
      <c r="AO178" s="48">
        <v>267</v>
      </c>
      <c r="AP178" s="48">
        <v>3178</v>
      </c>
      <c r="AQ178" s="48">
        <v>3416</v>
      </c>
      <c r="AR178" s="48">
        <v>3550</v>
      </c>
      <c r="AS178" s="48">
        <v>2100</v>
      </c>
      <c r="AT178" s="48">
        <v>2100</v>
      </c>
      <c r="AU178" s="48">
        <v>3277</v>
      </c>
      <c r="AV178" s="48">
        <v>3113</v>
      </c>
      <c r="AW178" s="48">
        <v>19448</v>
      </c>
      <c r="AX178" s="48">
        <v>3955</v>
      </c>
      <c r="AY178" s="48">
        <v>3850</v>
      </c>
      <c r="AZ178" s="48">
        <v>3400</v>
      </c>
      <c r="BA178" s="48">
        <v>3220</v>
      </c>
      <c r="BB178" s="48">
        <v>3800</v>
      </c>
      <c r="BC178" s="78">
        <v>2700</v>
      </c>
    </row>
    <row r="179" spans="1:55" s="143" customFormat="1" ht="15.75">
      <c r="A179" s="188" t="s">
        <v>255</v>
      </c>
      <c r="B179" s="144">
        <f t="shared" si="28"/>
        <v>191472</v>
      </c>
      <c r="C179" s="140"/>
      <c r="D179" s="141"/>
      <c r="E179" s="142">
        <v>3040</v>
      </c>
      <c r="F179" s="142">
        <v>3800</v>
      </c>
      <c r="G179" s="142">
        <v>3935</v>
      </c>
      <c r="H179" s="142">
        <v>2930</v>
      </c>
      <c r="I179" s="142">
        <v>3930</v>
      </c>
      <c r="J179" s="142">
        <v>250</v>
      </c>
      <c r="K179" s="142">
        <v>3234</v>
      </c>
      <c r="L179" s="142">
        <v>4124</v>
      </c>
      <c r="M179" s="142">
        <v>4400</v>
      </c>
      <c r="N179" s="142">
        <v>3092</v>
      </c>
      <c r="O179" s="142">
        <v>3565</v>
      </c>
      <c r="P179" s="142">
        <v>3437</v>
      </c>
      <c r="Q179" s="142">
        <v>4000</v>
      </c>
      <c r="R179" s="142">
        <v>5942</v>
      </c>
      <c r="S179" s="142">
        <v>2682</v>
      </c>
      <c r="T179" s="142">
        <v>3300</v>
      </c>
      <c r="U179" s="142">
        <v>3055</v>
      </c>
      <c r="V179" s="142">
        <v>3367</v>
      </c>
      <c r="W179" s="142">
        <v>3246</v>
      </c>
      <c r="X179" s="142">
        <v>4098</v>
      </c>
      <c r="Y179" s="142">
        <v>2647</v>
      </c>
      <c r="Z179" s="142">
        <v>3502</v>
      </c>
      <c r="AA179" s="142">
        <v>4000</v>
      </c>
      <c r="AB179" s="142">
        <v>3956</v>
      </c>
      <c r="AC179" s="142">
        <v>4100</v>
      </c>
      <c r="AD179" s="142">
        <v>3800</v>
      </c>
      <c r="AE179" s="142">
        <v>3195</v>
      </c>
      <c r="AF179" s="142">
        <v>3868</v>
      </c>
      <c r="AG179" s="142">
        <v>2749</v>
      </c>
      <c r="AH179" s="142">
        <v>4285</v>
      </c>
      <c r="AI179" s="142">
        <v>3827</v>
      </c>
      <c r="AJ179" s="142">
        <v>2495</v>
      </c>
      <c r="AK179" s="142">
        <v>3050</v>
      </c>
      <c r="AL179" s="142">
        <v>4800</v>
      </c>
      <c r="AM179" s="142">
        <v>3155</v>
      </c>
      <c r="AN179" s="142">
        <v>2468</v>
      </c>
      <c r="AO179" s="142">
        <v>283</v>
      </c>
      <c r="AP179" s="142">
        <v>3353</v>
      </c>
      <c r="AQ179" s="142">
        <v>4352</v>
      </c>
      <c r="AR179" s="142">
        <v>4100</v>
      </c>
      <c r="AS179" s="142">
        <v>2100</v>
      </c>
      <c r="AT179" s="142">
        <v>2500</v>
      </c>
      <c r="AU179" s="142">
        <v>3958</v>
      </c>
      <c r="AV179" s="142">
        <v>3105</v>
      </c>
      <c r="AW179" s="142">
        <v>19760</v>
      </c>
      <c r="AX179" s="142">
        <v>4474</v>
      </c>
      <c r="AY179" s="142">
        <v>4150</v>
      </c>
      <c r="AZ179" s="142">
        <v>3800</v>
      </c>
      <c r="BA179" s="142">
        <v>4209</v>
      </c>
      <c r="BB179" s="142">
        <v>3300</v>
      </c>
      <c r="BC179" s="142">
        <v>2704</v>
      </c>
    </row>
    <row r="180" spans="1:55" s="143" customFormat="1" ht="15.75">
      <c r="A180" s="188" t="s">
        <v>254</v>
      </c>
      <c r="B180" s="144">
        <f t="shared" si="28"/>
        <v>256108</v>
      </c>
      <c r="C180" s="140"/>
      <c r="D180" s="141"/>
      <c r="E180" s="142">
        <v>4552</v>
      </c>
      <c r="F180" s="142">
        <v>5640</v>
      </c>
      <c r="G180" s="142">
        <v>4075</v>
      </c>
      <c r="H180" s="142">
        <v>3768</v>
      </c>
      <c r="I180" s="142">
        <v>5173</v>
      </c>
      <c r="J180" s="142">
        <v>3400</v>
      </c>
      <c r="K180" s="142">
        <v>4273</v>
      </c>
      <c r="L180" s="142">
        <v>4366</v>
      </c>
      <c r="M180" s="142">
        <v>5000</v>
      </c>
      <c r="N180" s="142">
        <v>4515</v>
      </c>
      <c r="O180" s="142">
        <v>6446</v>
      </c>
      <c r="P180" s="142">
        <v>4759</v>
      </c>
      <c r="Q180" s="142">
        <v>2900</v>
      </c>
      <c r="R180" s="142">
        <v>7048</v>
      </c>
      <c r="S180" s="142">
        <v>4113</v>
      </c>
      <c r="T180" s="142">
        <v>4400</v>
      </c>
      <c r="U180" s="142">
        <v>4475</v>
      </c>
      <c r="V180" s="142">
        <v>4198</v>
      </c>
      <c r="W180" s="142">
        <v>4333</v>
      </c>
      <c r="X180" s="142">
        <v>6017</v>
      </c>
      <c r="Y180" s="142">
        <v>5800</v>
      </c>
      <c r="Z180" s="142">
        <v>6452</v>
      </c>
      <c r="AA180" s="142">
        <v>4100</v>
      </c>
      <c r="AB180" s="142">
        <v>4125</v>
      </c>
      <c r="AC180" s="142">
        <v>5780</v>
      </c>
      <c r="AD180" s="142">
        <v>5000</v>
      </c>
      <c r="AE180" s="142">
        <v>4363</v>
      </c>
      <c r="AF180" s="142">
        <v>4455</v>
      </c>
      <c r="AG180" s="142">
        <v>4481</v>
      </c>
      <c r="AH180" s="142">
        <v>486</v>
      </c>
      <c r="AI180" s="142">
        <v>5611</v>
      </c>
      <c r="AJ180" s="142">
        <v>4300</v>
      </c>
      <c r="AK180" s="142">
        <v>4195</v>
      </c>
      <c r="AL180" s="142">
        <v>5300</v>
      </c>
      <c r="AM180" s="142">
        <v>5742</v>
      </c>
      <c r="AN180" s="142">
        <v>3600</v>
      </c>
      <c r="AO180" s="142">
        <v>445</v>
      </c>
      <c r="AP180" s="142">
        <v>3989</v>
      </c>
      <c r="AQ180" s="142">
        <v>5781</v>
      </c>
      <c r="AR180" s="142">
        <v>4020</v>
      </c>
      <c r="AS180" s="142">
        <v>2800</v>
      </c>
      <c r="AT180" s="142">
        <v>3960</v>
      </c>
      <c r="AU180" s="142">
        <v>4859</v>
      </c>
      <c r="AV180" s="142">
        <v>4884</v>
      </c>
      <c r="AW180" s="142">
        <v>26494</v>
      </c>
      <c r="AX180" s="142">
        <v>5270</v>
      </c>
      <c r="AY180" s="142">
        <v>7450</v>
      </c>
      <c r="AZ180" s="142">
        <v>5400</v>
      </c>
      <c r="BA180" s="142">
        <v>5200</v>
      </c>
      <c r="BB180" s="142">
        <v>4700</v>
      </c>
      <c r="BC180" s="142">
        <v>3615</v>
      </c>
    </row>
    <row r="181" spans="1:55" s="143" customFormat="1" ht="15.75">
      <c r="A181" s="188" t="s">
        <v>253</v>
      </c>
      <c r="B181" s="144">
        <f t="shared" si="28"/>
        <v>266352</v>
      </c>
      <c r="C181" s="140"/>
      <c r="D181" s="141"/>
      <c r="E181" s="142">
        <v>5822</v>
      </c>
      <c r="F181" s="142">
        <v>4880</v>
      </c>
      <c r="G181" s="142">
        <v>4526</v>
      </c>
      <c r="H181" s="142">
        <v>4360</v>
      </c>
      <c r="I181" s="142">
        <v>4748</v>
      </c>
      <c r="J181" s="142">
        <v>4600</v>
      </c>
      <c r="K181" s="142">
        <v>2553</v>
      </c>
      <c r="L181" s="142">
        <v>3488</v>
      </c>
      <c r="M181" s="142">
        <v>4200</v>
      </c>
      <c r="N181" s="142">
        <v>3898</v>
      </c>
      <c r="O181" s="142">
        <v>4855</v>
      </c>
      <c r="P181" s="142">
        <v>4286</v>
      </c>
      <c r="Q181" s="142">
        <v>3375</v>
      </c>
      <c r="R181" s="142">
        <v>7699</v>
      </c>
      <c r="S181" s="142">
        <v>3869</v>
      </c>
      <c r="T181" s="142">
        <v>6200</v>
      </c>
      <c r="U181" s="142">
        <v>4155</v>
      </c>
      <c r="V181" s="142">
        <v>3773</v>
      </c>
      <c r="W181" s="142">
        <v>4383</v>
      </c>
      <c r="X181" s="142">
        <v>4935</v>
      </c>
      <c r="Y181" s="142">
        <v>4165</v>
      </c>
      <c r="Z181" s="142">
        <v>5674</v>
      </c>
      <c r="AA181" s="142">
        <v>4850</v>
      </c>
      <c r="AB181" s="142">
        <v>4315</v>
      </c>
      <c r="AC181" s="142">
        <v>6270</v>
      </c>
      <c r="AD181" s="142">
        <v>5500</v>
      </c>
      <c r="AE181" s="142">
        <v>4290</v>
      </c>
      <c r="AF181" s="142">
        <v>5428</v>
      </c>
      <c r="AG181" s="142">
        <v>4874</v>
      </c>
      <c r="AH181" s="142">
        <v>5725</v>
      </c>
      <c r="AI181" s="142">
        <v>5964</v>
      </c>
      <c r="AJ181" s="142">
        <v>4580</v>
      </c>
      <c r="AK181" s="142">
        <v>3331</v>
      </c>
      <c r="AL181" s="142">
        <v>5200</v>
      </c>
      <c r="AM181" s="142">
        <v>4583</v>
      </c>
      <c r="AN181" s="142">
        <v>2869</v>
      </c>
      <c r="AO181" s="142">
        <v>480</v>
      </c>
      <c r="AP181" s="142">
        <v>3524</v>
      </c>
      <c r="AQ181" s="142">
        <v>4444</v>
      </c>
      <c r="AR181" s="142">
        <v>3420</v>
      </c>
      <c r="AS181" s="142">
        <v>4000</v>
      </c>
      <c r="AT181" s="142">
        <v>3637</v>
      </c>
      <c r="AU181" s="142">
        <v>5831</v>
      </c>
      <c r="AV181" s="142">
        <v>4803</v>
      </c>
      <c r="AW181" s="142">
        <v>36426</v>
      </c>
      <c r="AX181" s="142">
        <v>6398</v>
      </c>
      <c r="AY181" s="142">
        <v>5300</v>
      </c>
      <c r="AZ181" s="142">
        <v>4350</v>
      </c>
      <c r="BA181" s="142">
        <v>6900</v>
      </c>
      <c r="BB181" s="142">
        <v>5000</v>
      </c>
      <c r="BC181" s="142">
        <v>3616</v>
      </c>
    </row>
    <row r="182" spans="1:55" s="143" customFormat="1" ht="15.75">
      <c r="A182" s="188" t="s">
        <v>252</v>
      </c>
      <c r="B182" s="144">
        <f t="shared" si="28"/>
        <v>227549</v>
      </c>
      <c r="C182" s="140"/>
      <c r="D182" s="141"/>
      <c r="E182" s="142">
        <v>3926</v>
      </c>
      <c r="F182" s="142">
        <v>4205</v>
      </c>
      <c r="G182" s="142">
        <v>3591</v>
      </c>
      <c r="H182" s="142">
        <v>3342</v>
      </c>
      <c r="I182" s="142">
        <v>3981</v>
      </c>
      <c r="J182" s="142">
        <v>6700</v>
      </c>
      <c r="K182" s="142">
        <v>3423</v>
      </c>
      <c r="L182" s="142">
        <v>3663</v>
      </c>
      <c r="M182" s="142">
        <v>4150</v>
      </c>
      <c r="N182" s="142">
        <v>3526</v>
      </c>
      <c r="O182" s="142">
        <v>4323</v>
      </c>
      <c r="P182" s="142">
        <v>3435</v>
      </c>
      <c r="Q182" s="142">
        <v>3200</v>
      </c>
      <c r="R182" s="142">
        <v>5845</v>
      </c>
      <c r="S182" s="142">
        <v>3292</v>
      </c>
      <c r="T182" s="142">
        <v>4700</v>
      </c>
      <c r="U182" s="142">
        <v>2960</v>
      </c>
      <c r="V182" s="142">
        <v>3600</v>
      </c>
      <c r="W182" s="142">
        <v>3791</v>
      </c>
      <c r="X182" s="142">
        <v>4462</v>
      </c>
      <c r="Y182" s="142">
        <v>4080</v>
      </c>
      <c r="Z182" s="142">
        <v>4914</v>
      </c>
      <c r="AA182" s="142">
        <v>4150</v>
      </c>
      <c r="AB182" s="142">
        <v>4615</v>
      </c>
      <c r="AC182" s="142">
        <v>5050</v>
      </c>
      <c r="AD182" s="142">
        <v>4500</v>
      </c>
      <c r="AE182" s="142">
        <v>3736</v>
      </c>
      <c r="AF182" s="142">
        <v>3698</v>
      </c>
      <c r="AG182" s="142">
        <v>3754</v>
      </c>
      <c r="AH182" s="142">
        <v>4957</v>
      </c>
      <c r="AI182" s="142">
        <v>4566</v>
      </c>
      <c r="AJ182" s="142">
        <v>3095</v>
      </c>
      <c r="AK182" s="142">
        <v>2969</v>
      </c>
      <c r="AL182" s="142">
        <v>4800</v>
      </c>
      <c r="AM182" s="142">
        <v>4026</v>
      </c>
      <c r="AN182" s="142">
        <v>2638</v>
      </c>
      <c r="AO182" s="142">
        <v>385</v>
      </c>
      <c r="AP182" s="142">
        <v>3759</v>
      </c>
      <c r="AQ182" s="142">
        <v>4515</v>
      </c>
      <c r="AR182" s="142">
        <v>3450</v>
      </c>
      <c r="AS182" s="142">
        <v>3100</v>
      </c>
      <c r="AT182" s="142">
        <v>2900</v>
      </c>
      <c r="AU182" s="142">
        <v>4292</v>
      </c>
      <c r="AV182" s="142">
        <v>4637</v>
      </c>
      <c r="AW182" s="142">
        <v>28834</v>
      </c>
      <c r="AX182" s="142">
        <v>4890</v>
      </c>
      <c r="AY182" s="142">
        <v>4737</v>
      </c>
      <c r="AZ182" s="142">
        <v>4050</v>
      </c>
      <c r="BA182" s="142">
        <v>4100</v>
      </c>
      <c r="BB182" s="142">
        <v>4700</v>
      </c>
      <c r="BC182" s="142">
        <v>3537</v>
      </c>
    </row>
    <row r="183" spans="1:55" s="143" customFormat="1" ht="15.75">
      <c r="A183" s="188" t="s">
        <v>251</v>
      </c>
      <c r="B183" s="144">
        <f t="shared" si="28"/>
        <v>222143</v>
      </c>
      <c r="C183" s="140"/>
      <c r="D183" s="141"/>
      <c r="E183" s="142">
        <v>3772</v>
      </c>
      <c r="F183" s="142">
        <v>4860</v>
      </c>
      <c r="G183" s="142">
        <v>3292</v>
      </c>
      <c r="H183" s="142">
        <v>3324</v>
      </c>
      <c r="I183" s="142">
        <v>3963</v>
      </c>
      <c r="J183" s="142">
        <v>3055</v>
      </c>
      <c r="K183" s="142">
        <v>3724</v>
      </c>
      <c r="L183" s="142">
        <v>3390</v>
      </c>
      <c r="M183" s="142">
        <v>4300</v>
      </c>
      <c r="N183" s="142">
        <v>3655</v>
      </c>
      <c r="O183" s="142">
        <v>4394</v>
      </c>
      <c r="P183" s="142">
        <v>3396</v>
      </c>
      <c r="Q183" s="142">
        <v>3200</v>
      </c>
      <c r="R183" s="142">
        <v>5684</v>
      </c>
      <c r="S183" s="142">
        <v>3752</v>
      </c>
      <c r="T183" s="142">
        <v>4700</v>
      </c>
      <c r="U183" s="142">
        <v>3335</v>
      </c>
      <c r="V183" s="142">
        <v>2937</v>
      </c>
      <c r="W183" s="142">
        <v>4300</v>
      </c>
      <c r="X183" s="142">
        <v>4457</v>
      </c>
      <c r="Y183" s="142">
        <v>4100</v>
      </c>
      <c r="Z183" s="142">
        <v>4548</v>
      </c>
      <c r="AA183" s="142">
        <v>4200</v>
      </c>
      <c r="AB183" s="142">
        <v>4955</v>
      </c>
      <c r="AC183" s="142">
        <v>4638</v>
      </c>
      <c r="AD183" s="142">
        <v>4600</v>
      </c>
      <c r="AE183" s="142">
        <v>3820</v>
      </c>
      <c r="AF183" s="142">
        <v>3691</v>
      </c>
      <c r="AG183" s="142">
        <v>3778</v>
      </c>
      <c r="AH183" s="142">
        <v>5030</v>
      </c>
      <c r="AI183" s="142">
        <v>4729</v>
      </c>
      <c r="AJ183" s="142">
        <v>3095</v>
      </c>
      <c r="AK183" s="142">
        <v>2951</v>
      </c>
      <c r="AL183" s="142">
        <v>5000</v>
      </c>
      <c r="AM183" s="142">
        <v>4050</v>
      </c>
      <c r="AN183" s="142">
        <v>2846</v>
      </c>
      <c r="AO183" s="142">
        <v>385</v>
      </c>
      <c r="AP183" s="142">
        <v>3675</v>
      </c>
      <c r="AQ183" s="142">
        <v>4492</v>
      </c>
      <c r="AR183" s="142">
        <v>3500</v>
      </c>
      <c r="AS183" s="142">
        <v>2882</v>
      </c>
      <c r="AT183" s="142">
        <v>3020</v>
      </c>
      <c r="AU183" s="142">
        <v>4061</v>
      </c>
      <c r="AV183" s="142">
        <v>4603</v>
      </c>
      <c r="AW183" s="142">
        <v>26113</v>
      </c>
      <c r="AX183" s="142">
        <v>4994</v>
      </c>
      <c r="AY183" s="142">
        <v>4534</v>
      </c>
      <c r="AZ183" s="142">
        <v>4160</v>
      </c>
      <c r="BA183" s="142">
        <v>4380</v>
      </c>
      <c r="BB183" s="142">
        <v>4500</v>
      </c>
      <c r="BC183" s="142">
        <v>3323</v>
      </c>
    </row>
    <row r="184" spans="1:55" s="143" customFormat="1" ht="15.75">
      <c r="A184" s="188" t="s">
        <v>250</v>
      </c>
      <c r="B184" s="144">
        <f>E184+F184+G184+H184+I184+J184+K184+L184+M184+N184+O184+P184+Q184+R184+S184+T184+U184+V184+W184+X184+Y184+Z184+AA184+AB184+AC184+AD184+AE184+AF184+AG184+AH184+AI184+AJ184+AK184+AL184+AM184+AN184+AO184+AP184+AQ184+AR184+AS184+AT184+AU184+AV184+AW184+AX184+AY184+AZ184+BA184+BB184+BC184</f>
        <v>217047</v>
      </c>
      <c r="C184" s="140"/>
      <c r="D184" s="141"/>
      <c r="E184" s="142">
        <v>3832</v>
      </c>
      <c r="F184" s="142">
        <v>4100</v>
      </c>
      <c r="G184" s="142">
        <v>3818</v>
      </c>
      <c r="H184" s="142">
        <v>3417</v>
      </c>
      <c r="I184" s="142">
        <v>3786</v>
      </c>
      <c r="J184" s="142">
        <v>3600</v>
      </c>
      <c r="K184" s="142">
        <v>3813</v>
      </c>
      <c r="L184" s="142">
        <v>3835</v>
      </c>
      <c r="M184" s="142">
        <v>4482</v>
      </c>
      <c r="N184" s="142">
        <v>3542</v>
      </c>
      <c r="O184" s="142">
        <v>4198</v>
      </c>
      <c r="P184" s="142">
        <v>3368</v>
      </c>
      <c r="Q184" s="142">
        <v>2765</v>
      </c>
      <c r="R184" s="142">
        <v>5623</v>
      </c>
      <c r="S184" s="142">
        <v>3373</v>
      </c>
      <c r="T184" s="142">
        <v>5300</v>
      </c>
      <c r="U184" s="142">
        <v>3375</v>
      </c>
      <c r="V184" s="142">
        <v>2865</v>
      </c>
      <c r="W184" s="142">
        <v>3822</v>
      </c>
      <c r="X184" s="142">
        <v>4537</v>
      </c>
      <c r="Y184" s="142">
        <v>4350</v>
      </c>
      <c r="Z184" s="142">
        <v>4462</v>
      </c>
      <c r="AA184" s="142">
        <v>3770</v>
      </c>
      <c r="AB184" s="142">
        <v>4615</v>
      </c>
      <c r="AC184" s="142">
        <v>5090</v>
      </c>
      <c r="AD184" s="142">
        <v>4700</v>
      </c>
      <c r="AE184" s="142">
        <v>3608</v>
      </c>
      <c r="AF184" s="142">
        <v>3816</v>
      </c>
      <c r="AG184" s="142">
        <v>3639</v>
      </c>
      <c r="AH184" s="142">
        <v>4967</v>
      </c>
      <c r="AI184" s="142">
        <v>4576</v>
      </c>
      <c r="AJ184" s="142">
        <v>3198</v>
      </c>
      <c r="AK184" s="142">
        <v>284</v>
      </c>
      <c r="AL184" s="142">
        <v>5000</v>
      </c>
      <c r="AM184" s="142">
        <v>3806</v>
      </c>
      <c r="AN184" s="142">
        <v>2710</v>
      </c>
      <c r="AO184" s="142">
        <v>385</v>
      </c>
      <c r="AP184" s="142">
        <v>3838</v>
      </c>
      <c r="AQ184" s="142">
        <v>4884</v>
      </c>
      <c r="AR184" s="142">
        <v>3490</v>
      </c>
      <c r="AS184" s="142">
        <v>2973</v>
      </c>
      <c r="AT184" s="142">
        <v>2855</v>
      </c>
      <c r="AU184" s="142">
        <v>4262</v>
      </c>
      <c r="AV184" s="142">
        <v>4677</v>
      </c>
      <c r="AW184" s="142">
        <v>23738</v>
      </c>
      <c r="AX184" s="142">
        <v>4480</v>
      </c>
      <c r="AY184" s="142">
        <v>5019</v>
      </c>
      <c r="AZ184" s="142">
        <v>4050</v>
      </c>
      <c r="BA184" s="142">
        <v>4380</v>
      </c>
      <c r="BB184" s="142">
        <v>4650</v>
      </c>
      <c r="BC184" s="142">
        <v>3324</v>
      </c>
    </row>
    <row r="185" spans="1:55" s="143" customFormat="1" ht="15.75">
      <c r="A185" s="188" t="s">
        <v>332</v>
      </c>
      <c r="B185" s="144">
        <v>170000</v>
      </c>
      <c r="C185" s="140"/>
      <c r="D185" s="141"/>
      <c r="E185" s="142">
        <v>170000</v>
      </c>
      <c r="F185" s="142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</row>
    <row r="186" spans="1:55" s="143" customFormat="1" ht="15.75">
      <c r="A186" s="188" t="s">
        <v>249</v>
      </c>
      <c r="B186" s="144">
        <f t="shared" si="28"/>
        <v>223261</v>
      </c>
      <c r="C186" s="140"/>
      <c r="D186" s="141"/>
      <c r="E186" s="142">
        <v>3689</v>
      </c>
      <c r="F186" s="142">
        <v>4120</v>
      </c>
      <c r="G186" s="142">
        <v>3656</v>
      </c>
      <c r="H186" s="142">
        <v>3271</v>
      </c>
      <c r="I186" s="142">
        <v>4158</v>
      </c>
      <c r="J186" s="142">
        <v>3500</v>
      </c>
      <c r="K186" s="142">
        <v>4005</v>
      </c>
      <c r="L186" s="151">
        <v>3837</v>
      </c>
      <c r="M186" s="142">
        <v>4520</v>
      </c>
      <c r="N186" s="142">
        <v>3816</v>
      </c>
      <c r="O186" s="142">
        <v>4088</v>
      </c>
      <c r="P186" s="142">
        <v>3588</v>
      </c>
      <c r="Q186" s="142">
        <v>2815</v>
      </c>
      <c r="R186" s="142">
        <v>5658</v>
      </c>
      <c r="S186" s="142">
        <v>3505</v>
      </c>
      <c r="T186" s="142">
        <v>5200</v>
      </c>
      <c r="U186" s="142">
        <v>3160</v>
      </c>
      <c r="V186" s="142">
        <v>2864</v>
      </c>
      <c r="W186" s="142">
        <v>3666</v>
      </c>
      <c r="X186" s="142">
        <v>4331</v>
      </c>
      <c r="Y186" s="142">
        <v>5000</v>
      </c>
      <c r="Z186" s="142">
        <v>4418</v>
      </c>
      <c r="AA186" s="142">
        <v>3640</v>
      </c>
      <c r="AB186" s="142">
        <v>4785</v>
      </c>
      <c r="AC186" s="142">
        <v>4650</v>
      </c>
      <c r="AD186" s="142">
        <v>4900</v>
      </c>
      <c r="AE186" s="142">
        <v>3433</v>
      </c>
      <c r="AF186" s="142">
        <v>3900</v>
      </c>
      <c r="AG186" s="142">
        <v>3884</v>
      </c>
      <c r="AH186" s="142">
        <v>4970</v>
      </c>
      <c r="AI186" s="142">
        <v>4599</v>
      </c>
      <c r="AJ186" s="142">
        <v>3360</v>
      </c>
      <c r="AK186" s="142">
        <v>3021</v>
      </c>
      <c r="AL186" s="142">
        <v>4500</v>
      </c>
      <c r="AM186" s="142">
        <v>4090</v>
      </c>
      <c r="AN186" s="142">
        <v>2953</v>
      </c>
      <c r="AO186" s="142">
        <v>405</v>
      </c>
      <c r="AP186" s="142">
        <v>4333</v>
      </c>
      <c r="AQ186" s="142">
        <v>4779</v>
      </c>
      <c r="AR186" s="142">
        <v>3540</v>
      </c>
      <c r="AS186" s="142">
        <v>2805</v>
      </c>
      <c r="AT186" s="142">
        <v>3250</v>
      </c>
      <c r="AU186" s="142">
        <v>4330</v>
      </c>
      <c r="AV186" s="142">
        <v>4226</v>
      </c>
      <c r="AW186" s="142">
        <v>25948</v>
      </c>
      <c r="AX186" s="142">
        <v>4713</v>
      </c>
      <c r="AY186" s="142">
        <v>5067</v>
      </c>
      <c r="AZ186" s="142">
        <v>4050</v>
      </c>
      <c r="BA186" s="142">
        <v>4380</v>
      </c>
      <c r="BB186" s="142">
        <v>4600</v>
      </c>
      <c r="BC186" s="142">
        <v>3285</v>
      </c>
    </row>
    <row r="187" spans="1:55" s="143" customFormat="1" ht="15.75">
      <c r="A187" s="188" t="s">
        <v>248</v>
      </c>
      <c r="B187" s="144">
        <f t="shared" si="28"/>
        <v>187692</v>
      </c>
      <c r="C187" s="140"/>
      <c r="D187" s="141"/>
      <c r="E187" s="142">
        <v>4373</v>
      </c>
      <c r="F187" s="142">
        <v>3300</v>
      </c>
      <c r="G187" s="142">
        <v>2985</v>
      </c>
      <c r="H187" s="142">
        <v>2665</v>
      </c>
      <c r="I187" s="142">
        <v>3490</v>
      </c>
      <c r="J187" s="142">
        <v>3000</v>
      </c>
      <c r="K187" s="142">
        <v>3087</v>
      </c>
      <c r="L187" s="142">
        <v>3173</v>
      </c>
      <c r="M187" s="142">
        <v>3670</v>
      </c>
      <c r="N187" s="142">
        <v>3206</v>
      </c>
      <c r="O187" s="142">
        <v>3394</v>
      </c>
      <c r="P187" s="142">
        <v>3117</v>
      </c>
      <c r="Q187" s="142">
        <v>2700</v>
      </c>
      <c r="R187" s="142">
        <v>4782</v>
      </c>
      <c r="S187" s="142">
        <v>3112</v>
      </c>
      <c r="T187" s="142">
        <v>3730</v>
      </c>
      <c r="U187" s="142">
        <v>2950</v>
      </c>
      <c r="V187" s="142">
        <v>2420</v>
      </c>
      <c r="W187" s="142">
        <v>3017</v>
      </c>
      <c r="X187" s="142">
        <v>3664</v>
      </c>
      <c r="Y187" s="142">
        <v>3350</v>
      </c>
      <c r="Z187" s="142">
        <v>3631</v>
      </c>
      <c r="AA187" s="142">
        <v>3130</v>
      </c>
      <c r="AB187" s="142">
        <v>3870</v>
      </c>
      <c r="AC187" s="142">
        <v>390</v>
      </c>
      <c r="AD187" s="142">
        <v>3500</v>
      </c>
      <c r="AE187" s="142">
        <v>2925</v>
      </c>
      <c r="AF187" s="142">
        <v>3280</v>
      </c>
      <c r="AG187" s="142">
        <v>3243</v>
      </c>
      <c r="AH187" s="142">
        <v>4026</v>
      </c>
      <c r="AI187" s="142">
        <v>3882</v>
      </c>
      <c r="AJ187" s="142">
        <v>2660</v>
      </c>
      <c r="AK187" s="142">
        <v>2590</v>
      </c>
      <c r="AL187" s="142">
        <v>4300</v>
      </c>
      <c r="AM187" s="142">
        <v>3600</v>
      </c>
      <c r="AN187" s="142">
        <v>2500</v>
      </c>
      <c r="AO187" s="142">
        <v>3548</v>
      </c>
      <c r="AP187" s="142">
        <v>3148</v>
      </c>
      <c r="AQ187" s="142">
        <v>3698</v>
      </c>
      <c r="AR187" s="142">
        <v>3237</v>
      </c>
      <c r="AS187" s="142">
        <v>2251</v>
      </c>
      <c r="AT187" s="142">
        <v>2764</v>
      </c>
      <c r="AU187" s="142">
        <v>3930</v>
      </c>
      <c r="AV187" s="142">
        <v>3563</v>
      </c>
      <c r="AW187" s="142">
        <v>22800</v>
      </c>
      <c r="AX187" s="142">
        <v>4000</v>
      </c>
      <c r="AY187" s="142">
        <v>4000</v>
      </c>
      <c r="AZ187" s="142">
        <v>3313</v>
      </c>
      <c r="BA187" s="142">
        <v>4000</v>
      </c>
      <c r="BB187" s="142">
        <v>4000</v>
      </c>
      <c r="BC187" s="142">
        <v>2728</v>
      </c>
    </row>
    <row r="188" spans="1:55" s="143" customFormat="1" ht="15">
      <c r="A188" s="188"/>
      <c r="B188" s="144"/>
      <c r="C188" s="140"/>
      <c r="D188" s="141"/>
      <c r="E188" s="142"/>
      <c r="F188" s="142"/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</row>
    <row r="189" spans="1:55" s="143" customFormat="1" ht="15.75">
      <c r="A189" s="181" t="s">
        <v>304</v>
      </c>
      <c r="B189" s="139">
        <f>B192+B193+B194+B195+B196+B197+B198+B199+B200+B201+B202+B191+B190</f>
        <v>121113</v>
      </c>
      <c r="C189" s="140"/>
      <c r="D189" s="141"/>
      <c r="E189" s="150">
        <f>E192+E193+E194+E195+E196+E197+E198+E199+E200+E201+E202+E191</f>
        <v>11708</v>
      </c>
      <c r="F189" s="150">
        <f aca="true" t="shared" si="29" ref="F189:BC189">F192+F193+F194+F195+F196+F197+F198+F199+F200+F201+F202+F191</f>
        <v>1795</v>
      </c>
      <c r="G189" s="150">
        <f t="shared" si="29"/>
        <v>1599</v>
      </c>
      <c r="H189" s="150">
        <f t="shared" si="29"/>
        <v>1599</v>
      </c>
      <c r="I189" s="150">
        <f t="shared" si="29"/>
        <v>1388</v>
      </c>
      <c r="J189" s="150">
        <f t="shared" si="29"/>
        <v>2360</v>
      </c>
      <c r="K189" s="150">
        <f t="shared" si="29"/>
        <v>1830</v>
      </c>
      <c r="L189" s="150">
        <f t="shared" si="29"/>
        <v>1635</v>
      </c>
      <c r="M189" s="150">
        <f t="shared" si="29"/>
        <v>2059</v>
      </c>
      <c r="N189" s="150">
        <f t="shared" si="29"/>
        <v>1536</v>
      </c>
      <c r="O189" s="150">
        <f t="shared" si="29"/>
        <v>1848</v>
      </c>
      <c r="P189" s="150">
        <f t="shared" si="29"/>
        <v>1535</v>
      </c>
      <c r="Q189" s="150">
        <f t="shared" si="29"/>
        <v>1696</v>
      </c>
      <c r="R189" s="150">
        <f t="shared" si="29"/>
        <v>2558</v>
      </c>
      <c r="S189" s="150">
        <f t="shared" si="29"/>
        <v>1468</v>
      </c>
      <c r="T189" s="150">
        <f t="shared" si="29"/>
        <v>2460</v>
      </c>
      <c r="U189" s="150">
        <f t="shared" si="29"/>
        <v>1618</v>
      </c>
      <c r="V189" s="150">
        <f t="shared" si="29"/>
        <v>1466</v>
      </c>
      <c r="W189" s="150">
        <f t="shared" si="29"/>
        <v>1579</v>
      </c>
      <c r="X189" s="150">
        <f t="shared" si="29"/>
        <v>1913</v>
      </c>
      <c r="Y189" s="150">
        <f t="shared" si="29"/>
        <v>3410</v>
      </c>
      <c r="Z189" s="150">
        <f t="shared" si="29"/>
        <v>3751</v>
      </c>
      <c r="AA189" s="150">
        <f t="shared" si="29"/>
        <v>1725</v>
      </c>
      <c r="AB189" s="150">
        <f t="shared" si="29"/>
        <v>1904</v>
      </c>
      <c r="AC189" s="150">
        <f t="shared" si="29"/>
        <v>1484</v>
      </c>
      <c r="AD189" s="150">
        <f t="shared" si="29"/>
        <v>2050</v>
      </c>
      <c r="AE189" s="150">
        <f t="shared" si="29"/>
        <v>1575</v>
      </c>
      <c r="AF189" s="150">
        <f t="shared" si="29"/>
        <v>1683</v>
      </c>
      <c r="AG189" s="150">
        <f t="shared" si="29"/>
        <v>1595</v>
      </c>
      <c r="AH189" s="150">
        <f t="shared" si="29"/>
        <v>6236</v>
      </c>
      <c r="AI189" s="150">
        <f t="shared" si="29"/>
        <v>1382</v>
      </c>
      <c r="AJ189" s="150">
        <f t="shared" si="29"/>
        <v>987</v>
      </c>
      <c r="AK189" s="150">
        <f t="shared" si="29"/>
        <v>1564</v>
      </c>
      <c r="AL189" s="150">
        <f t="shared" si="29"/>
        <v>2200</v>
      </c>
      <c r="AM189" s="150">
        <f t="shared" si="29"/>
        <v>1672</v>
      </c>
      <c r="AN189" s="150">
        <f t="shared" si="29"/>
        <v>1007</v>
      </c>
      <c r="AO189" s="150">
        <f t="shared" si="29"/>
        <v>1185</v>
      </c>
      <c r="AP189" s="150">
        <f t="shared" si="29"/>
        <v>1574</v>
      </c>
      <c r="AQ189" s="150">
        <f t="shared" si="29"/>
        <v>1925</v>
      </c>
      <c r="AR189" s="150">
        <f t="shared" si="29"/>
        <v>1598</v>
      </c>
      <c r="AS189" s="150">
        <f t="shared" si="29"/>
        <v>1526</v>
      </c>
      <c r="AT189" s="150">
        <f t="shared" si="29"/>
        <v>1449</v>
      </c>
      <c r="AU189" s="150">
        <f t="shared" si="29"/>
        <v>1860</v>
      </c>
      <c r="AV189" s="150">
        <f t="shared" si="29"/>
        <v>1677</v>
      </c>
      <c r="AW189" s="150">
        <f t="shared" si="29"/>
        <v>11013</v>
      </c>
      <c r="AX189" s="150">
        <f t="shared" si="29"/>
        <v>1955</v>
      </c>
      <c r="AY189" s="150">
        <f t="shared" si="29"/>
        <v>1934</v>
      </c>
      <c r="AZ189" s="150">
        <f t="shared" si="29"/>
        <v>1740</v>
      </c>
      <c r="BA189" s="150">
        <f t="shared" si="29"/>
        <v>1886</v>
      </c>
      <c r="BB189" s="150">
        <f t="shared" si="29"/>
        <v>1760</v>
      </c>
      <c r="BC189" s="150">
        <f t="shared" si="29"/>
        <v>905</v>
      </c>
    </row>
    <row r="190" spans="1:55" s="143" customFormat="1" ht="15.75">
      <c r="A190" s="188" t="s">
        <v>389</v>
      </c>
      <c r="B190" s="139">
        <v>7251</v>
      </c>
      <c r="C190" s="140"/>
      <c r="D190" s="141"/>
      <c r="E190" s="206">
        <v>109</v>
      </c>
      <c r="F190" s="206">
        <v>120</v>
      </c>
      <c r="G190" s="206">
        <v>234</v>
      </c>
      <c r="H190" s="206">
        <v>242</v>
      </c>
      <c r="I190" s="206">
        <v>97</v>
      </c>
      <c r="J190" s="206">
        <v>250</v>
      </c>
      <c r="K190" s="206">
        <v>104</v>
      </c>
      <c r="L190" s="206">
        <v>125</v>
      </c>
      <c r="M190" s="206">
        <v>150</v>
      </c>
      <c r="N190" s="206">
        <v>110</v>
      </c>
      <c r="O190" s="206">
        <v>120</v>
      </c>
      <c r="P190" s="206">
        <v>106</v>
      </c>
      <c r="Q190" s="206">
        <v>300</v>
      </c>
      <c r="R190" s="206">
        <v>188</v>
      </c>
      <c r="S190" s="206">
        <v>140</v>
      </c>
      <c r="T190" s="206">
        <v>200</v>
      </c>
      <c r="U190" s="206">
        <v>360</v>
      </c>
      <c r="V190" s="206">
        <v>300</v>
      </c>
      <c r="W190" s="206">
        <v>118</v>
      </c>
      <c r="X190" s="206">
        <v>127</v>
      </c>
      <c r="Y190" s="206">
        <v>121</v>
      </c>
      <c r="Z190" s="206">
        <v>132</v>
      </c>
      <c r="AA190" s="206">
        <v>115</v>
      </c>
      <c r="AB190" s="206">
        <v>122</v>
      </c>
      <c r="AC190" s="206">
        <v>110</v>
      </c>
      <c r="AD190" s="206">
        <v>150</v>
      </c>
      <c r="AE190" s="206">
        <v>111</v>
      </c>
      <c r="AF190" s="206">
        <v>109</v>
      </c>
      <c r="AG190" s="206">
        <v>123</v>
      </c>
      <c r="AH190" s="206">
        <v>164</v>
      </c>
      <c r="AI190" s="206">
        <v>96</v>
      </c>
      <c r="AJ190" s="206">
        <v>75</v>
      </c>
      <c r="AK190" s="206">
        <v>379</v>
      </c>
      <c r="AL190" s="206">
        <v>200</v>
      </c>
      <c r="AM190" s="207">
        <v>112</v>
      </c>
      <c r="AN190" s="206">
        <v>130</v>
      </c>
      <c r="AO190" s="206">
        <v>92</v>
      </c>
      <c r="AP190" s="206">
        <v>118</v>
      </c>
      <c r="AQ190" s="206">
        <v>140</v>
      </c>
      <c r="AR190" s="206">
        <v>107</v>
      </c>
      <c r="AS190" s="206">
        <v>200</v>
      </c>
      <c r="AT190" s="206">
        <v>100</v>
      </c>
      <c r="AU190" s="206"/>
      <c r="AV190" s="206"/>
      <c r="AW190" s="206">
        <v>745</v>
      </c>
      <c r="AX190" s="206"/>
      <c r="AY190" s="206"/>
      <c r="AZ190" s="206"/>
      <c r="BA190" s="206"/>
      <c r="BB190" s="206"/>
      <c r="BC190" s="206"/>
    </row>
    <row r="191" spans="1:55" s="143" customFormat="1" ht="15.75">
      <c r="A191" s="188" t="s">
        <v>358</v>
      </c>
      <c r="B191" s="139">
        <v>7562</v>
      </c>
      <c r="C191" s="140"/>
      <c r="D191" s="141"/>
      <c r="E191" s="206">
        <v>113</v>
      </c>
      <c r="F191" s="206">
        <v>120</v>
      </c>
      <c r="G191" s="206">
        <v>112</v>
      </c>
      <c r="H191" s="206">
        <v>233</v>
      </c>
      <c r="I191" s="206">
        <v>83</v>
      </c>
      <c r="J191" s="206">
        <v>250</v>
      </c>
      <c r="K191" s="206">
        <v>98</v>
      </c>
      <c r="L191" s="206">
        <v>122</v>
      </c>
      <c r="M191" s="206">
        <v>150</v>
      </c>
      <c r="N191" s="206">
        <v>105</v>
      </c>
      <c r="O191" s="206">
        <v>126</v>
      </c>
      <c r="P191" s="206">
        <v>105</v>
      </c>
      <c r="Q191" s="206">
        <v>800</v>
      </c>
      <c r="R191" s="206">
        <v>188</v>
      </c>
      <c r="S191" s="206">
        <v>105</v>
      </c>
      <c r="T191" s="206">
        <v>200</v>
      </c>
      <c r="U191" s="206">
        <v>275</v>
      </c>
      <c r="V191" s="206">
        <v>199</v>
      </c>
      <c r="W191" s="206">
        <v>103</v>
      </c>
      <c r="X191" s="206">
        <v>133</v>
      </c>
      <c r="Y191" s="206">
        <v>150</v>
      </c>
      <c r="Z191" s="206">
        <v>144</v>
      </c>
      <c r="AA191" s="206">
        <v>120</v>
      </c>
      <c r="AB191" s="206">
        <v>145</v>
      </c>
      <c r="AC191" s="206">
        <v>110</v>
      </c>
      <c r="AD191" s="206">
        <v>200</v>
      </c>
      <c r="AE191" s="206">
        <v>114</v>
      </c>
      <c r="AF191" s="206">
        <v>108</v>
      </c>
      <c r="AG191" s="206">
        <v>115</v>
      </c>
      <c r="AH191" s="206">
        <v>148</v>
      </c>
      <c r="AI191" s="206">
        <v>94</v>
      </c>
      <c r="AJ191" s="206">
        <v>70</v>
      </c>
      <c r="AK191" s="206">
        <v>215</v>
      </c>
      <c r="AL191" s="206">
        <v>200</v>
      </c>
      <c r="AM191" s="207">
        <v>115</v>
      </c>
      <c r="AN191" s="206">
        <v>127</v>
      </c>
      <c r="AO191" s="206">
        <v>85</v>
      </c>
      <c r="AP191" s="206">
        <v>113</v>
      </c>
      <c r="AQ191" s="206">
        <v>132</v>
      </c>
      <c r="AR191" s="206">
        <v>110</v>
      </c>
      <c r="AS191" s="206">
        <v>300</v>
      </c>
      <c r="AT191" s="206">
        <v>100</v>
      </c>
      <c r="AU191" s="206">
        <v>128</v>
      </c>
      <c r="AV191" s="206"/>
      <c r="AW191" s="206">
        <v>799</v>
      </c>
      <c r="AX191" s="206"/>
      <c r="AY191" s="206"/>
      <c r="AZ191" s="206"/>
      <c r="BA191" s="206"/>
      <c r="BB191" s="206"/>
      <c r="BC191" s="206"/>
    </row>
    <row r="192" spans="1:55" s="143" customFormat="1" ht="15.75">
      <c r="A192" s="188" t="s">
        <v>351</v>
      </c>
      <c r="B192" s="144">
        <f aca="true" t="shared" si="30" ref="B192:B202">E192+F192+G192+H192+I192+J192+K192+L192+M192+N192+O192+P192+Q192+R192+S192+T192+U192+V192+W192+X192+Y192+Z192+AA192+AB192+AC192+AD192+AE192+AF192+AG192+AH192+AI192+AJ192+AK192+AL192+AM192+AN192+AO192+AP192+AQ192+AR192+AS192+AT192+AU192+AV192+AW192+AX192+AY192+AZ192+BA192+BB192+BC192</f>
        <v>6843</v>
      </c>
      <c r="C192" s="140"/>
      <c r="D192" s="141"/>
      <c r="E192" s="206">
        <v>118</v>
      </c>
      <c r="F192" s="206">
        <v>130</v>
      </c>
      <c r="G192" s="206">
        <v>112</v>
      </c>
      <c r="H192" s="206">
        <v>138</v>
      </c>
      <c r="I192" s="206"/>
      <c r="J192" s="206">
        <v>250</v>
      </c>
      <c r="K192" s="206">
        <v>111</v>
      </c>
      <c r="L192" s="206">
        <v>122</v>
      </c>
      <c r="M192" s="206">
        <v>150</v>
      </c>
      <c r="N192" s="206">
        <v>110</v>
      </c>
      <c r="O192" s="206">
        <v>123</v>
      </c>
      <c r="P192" s="206">
        <v>106</v>
      </c>
      <c r="Q192" s="206">
        <v>100</v>
      </c>
      <c r="R192" s="206">
        <v>196</v>
      </c>
      <c r="S192" s="206">
        <v>117</v>
      </c>
      <c r="T192" s="206">
        <v>200</v>
      </c>
      <c r="U192" s="206">
        <v>90</v>
      </c>
      <c r="V192" s="206">
        <v>90</v>
      </c>
      <c r="W192" s="206">
        <v>106</v>
      </c>
      <c r="X192" s="206">
        <v>134</v>
      </c>
      <c r="Y192" s="206">
        <v>110</v>
      </c>
      <c r="Z192" s="206">
        <v>144</v>
      </c>
      <c r="AA192" s="206">
        <v>120</v>
      </c>
      <c r="AB192" s="206">
        <v>145</v>
      </c>
      <c r="AC192" s="206">
        <v>101</v>
      </c>
      <c r="AD192" s="206">
        <v>140</v>
      </c>
      <c r="AE192" s="206">
        <v>121</v>
      </c>
      <c r="AF192" s="206">
        <v>110</v>
      </c>
      <c r="AG192" s="206">
        <v>115</v>
      </c>
      <c r="AH192" s="206">
        <v>148</v>
      </c>
      <c r="AI192" s="206">
        <v>99</v>
      </c>
      <c r="AJ192" s="206">
        <v>70</v>
      </c>
      <c r="AK192" s="206">
        <v>90</v>
      </c>
      <c r="AL192" s="206">
        <v>200</v>
      </c>
      <c r="AM192" s="207">
        <v>113</v>
      </c>
      <c r="AN192" s="206">
        <v>59</v>
      </c>
      <c r="AO192" s="206">
        <v>85</v>
      </c>
      <c r="AP192" s="206">
        <v>114</v>
      </c>
      <c r="AQ192" s="206">
        <v>131</v>
      </c>
      <c r="AR192" s="206">
        <v>110</v>
      </c>
      <c r="AS192" s="206">
        <v>100</v>
      </c>
      <c r="AT192" s="206">
        <v>90</v>
      </c>
      <c r="AU192" s="206">
        <v>135</v>
      </c>
      <c r="AV192" s="206">
        <v>127</v>
      </c>
      <c r="AW192" s="206">
        <v>800</v>
      </c>
      <c r="AX192" s="206">
        <v>142</v>
      </c>
      <c r="AY192" s="206">
        <v>150</v>
      </c>
      <c r="AZ192" s="206">
        <v>150</v>
      </c>
      <c r="BA192" s="206">
        <v>150</v>
      </c>
      <c r="BB192" s="206">
        <v>100</v>
      </c>
      <c r="BC192" s="207">
        <v>71</v>
      </c>
    </row>
    <row r="193" spans="1:55" s="143" customFormat="1" ht="15.75">
      <c r="A193" s="188" t="s">
        <v>324</v>
      </c>
      <c r="B193" s="144">
        <f t="shared" si="30"/>
        <v>12074</v>
      </c>
      <c r="C193" s="140"/>
      <c r="D193" s="141"/>
      <c r="E193" s="48">
        <v>128</v>
      </c>
      <c r="F193" s="48">
        <v>130</v>
      </c>
      <c r="G193" s="48">
        <v>150</v>
      </c>
      <c r="H193" s="48">
        <v>112</v>
      </c>
      <c r="I193" s="48">
        <v>84</v>
      </c>
      <c r="J193" s="48">
        <v>250</v>
      </c>
      <c r="K193" s="48">
        <v>429</v>
      </c>
      <c r="L193" s="48">
        <v>149</v>
      </c>
      <c r="M193" s="48">
        <v>270</v>
      </c>
      <c r="N193" s="48">
        <v>115</v>
      </c>
      <c r="O193" s="48">
        <v>133</v>
      </c>
      <c r="P193" s="48">
        <v>110</v>
      </c>
      <c r="Q193" s="48">
        <v>70</v>
      </c>
      <c r="R193" s="48">
        <v>186</v>
      </c>
      <c r="S193" s="48">
        <v>115</v>
      </c>
      <c r="T193" s="48">
        <v>200</v>
      </c>
      <c r="U193" s="48">
        <v>100</v>
      </c>
      <c r="V193" s="48">
        <v>106</v>
      </c>
      <c r="W193" s="48">
        <v>109</v>
      </c>
      <c r="X193" s="48">
        <v>144</v>
      </c>
      <c r="Y193" s="48">
        <v>114</v>
      </c>
      <c r="Z193" s="48">
        <v>144</v>
      </c>
      <c r="AA193" s="48">
        <v>120</v>
      </c>
      <c r="AB193" s="48">
        <v>165</v>
      </c>
      <c r="AC193" s="48">
        <v>98</v>
      </c>
      <c r="AD193" s="48">
        <v>150</v>
      </c>
      <c r="AE193" s="48">
        <v>132</v>
      </c>
      <c r="AF193" s="48">
        <v>125</v>
      </c>
      <c r="AG193" s="48">
        <v>114</v>
      </c>
      <c r="AH193" s="48">
        <v>4334</v>
      </c>
      <c r="AI193" s="48">
        <v>100</v>
      </c>
      <c r="AJ193" s="48">
        <v>75</v>
      </c>
      <c r="AK193" s="48">
        <v>110</v>
      </c>
      <c r="AL193" s="48">
        <v>200</v>
      </c>
      <c r="AM193" s="78">
        <v>94</v>
      </c>
      <c r="AN193" s="48">
        <v>183</v>
      </c>
      <c r="AO193" s="48">
        <v>85</v>
      </c>
      <c r="AP193" s="48">
        <v>114</v>
      </c>
      <c r="AQ193" s="48">
        <v>141</v>
      </c>
      <c r="AR193" s="48">
        <v>150</v>
      </c>
      <c r="AS193" s="48">
        <v>100</v>
      </c>
      <c r="AT193" s="48">
        <v>200</v>
      </c>
      <c r="AU193" s="48">
        <v>135</v>
      </c>
      <c r="AV193" s="48">
        <v>130</v>
      </c>
      <c r="AW193" s="48">
        <v>800</v>
      </c>
      <c r="AX193" s="48">
        <v>163</v>
      </c>
      <c r="AY193" s="48">
        <v>158</v>
      </c>
      <c r="AZ193" s="48">
        <v>180</v>
      </c>
      <c r="BA193" s="48">
        <v>140</v>
      </c>
      <c r="BB193" s="48">
        <v>150</v>
      </c>
      <c r="BC193" s="78">
        <v>80</v>
      </c>
    </row>
    <row r="194" spans="1:55" s="143" customFormat="1" ht="15.75">
      <c r="A194" s="188" t="s">
        <v>263</v>
      </c>
      <c r="B194" s="144">
        <f t="shared" si="30"/>
        <v>8134</v>
      </c>
      <c r="C194" s="140"/>
      <c r="D194" s="141"/>
      <c r="E194" s="142">
        <v>125</v>
      </c>
      <c r="F194" s="142">
        <v>150</v>
      </c>
      <c r="G194" s="142">
        <v>162</v>
      </c>
      <c r="H194" s="142">
        <v>121</v>
      </c>
      <c r="I194" s="142">
        <v>113</v>
      </c>
      <c r="J194" s="142">
        <v>250</v>
      </c>
      <c r="K194" s="142">
        <v>125</v>
      </c>
      <c r="L194" s="142">
        <v>175</v>
      </c>
      <c r="M194" s="142">
        <v>190</v>
      </c>
      <c r="N194" s="142">
        <v>128</v>
      </c>
      <c r="O194" s="142">
        <v>149</v>
      </c>
      <c r="P194" s="142">
        <v>142</v>
      </c>
      <c r="Q194" s="142">
        <v>75</v>
      </c>
      <c r="R194" s="142">
        <v>245</v>
      </c>
      <c r="S194" s="142">
        <v>110</v>
      </c>
      <c r="T194" s="142">
        <v>200</v>
      </c>
      <c r="U194" s="142">
        <v>126</v>
      </c>
      <c r="V194" s="142">
        <v>139</v>
      </c>
      <c r="W194" s="142">
        <v>137</v>
      </c>
      <c r="X194" s="142">
        <v>169</v>
      </c>
      <c r="Y194" s="142">
        <v>109</v>
      </c>
      <c r="Z194" s="142">
        <v>145</v>
      </c>
      <c r="AA194" s="142">
        <v>200</v>
      </c>
      <c r="AB194" s="142">
        <v>163</v>
      </c>
      <c r="AC194" s="142">
        <v>120</v>
      </c>
      <c r="AD194" s="142">
        <v>200</v>
      </c>
      <c r="AE194" s="142">
        <v>131</v>
      </c>
      <c r="AF194" s="142">
        <v>160</v>
      </c>
      <c r="AG194" s="142">
        <v>113</v>
      </c>
      <c r="AH194" s="142">
        <v>176</v>
      </c>
      <c r="AI194" s="142">
        <v>110</v>
      </c>
      <c r="AJ194" s="142">
        <v>70</v>
      </c>
      <c r="AK194" s="142">
        <v>140</v>
      </c>
      <c r="AL194" s="142">
        <v>200</v>
      </c>
      <c r="AM194" s="142">
        <v>128</v>
      </c>
      <c r="AN194" s="142">
        <v>71</v>
      </c>
      <c r="AO194" s="142">
        <v>85</v>
      </c>
      <c r="AP194" s="142">
        <v>141</v>
      </c>
      <c r="AQ194" s="142">
        <v>179</v>
      </c>
      <c r="AR194" s="142">
        <v>200</v>
      </c>
      <c r="AS194" s="142">
        <v>100</v>
      </c>
      <c r="AT194" s="142">
        <v>120</v>
      </c>
      <c r="AU194" s="142">
        <v>163</v>
      </c>
      <c r="AV194" s="142">
        <v>129</v>
      </c>
      <c r="AW194" s="142">
        <v>814</v>
      </c>
      <c r="AX194" s="142">
        <v>185</v>
      </c>
      <c r="AY194" s="142">
        <v>175</v>
      </c>
      <c r="AZ194" s="142">
        <v>160</v>
      </c>
      <c r="BA194" s="142">
        <v>188</v>
      </c>
      <c r="BB194" s="142">
        <v>150</v>
      </c>
      <c r="BC194" s="142">
        <v>78</v>
      </c>
    </row>
    <row r="195" spans="1:55" s="143" customFormat="1" ht="15.75">
      <c r="A195" s="188" t="s">
        <v>262</v>
      </c>
      <c r="B195" s="144">
        <f t="shared" si="30"/>
        <v>10654</v>
      </c>
      <c r="C195" s="140"/>
      <c r="D195" s="141"/>
      <c r="E195" s="142">
        <v>187</v>
      </c>
      <c r="F195" s="142">
        <v>230</v>
      </c>
      <c r="G195" s="142">
        <v>168</v>
      </c>
      <c r="H195" s="142">
        <v>157</v>
      </c>
      <c r="I195" s="142">
        <v>147</v>
      </c>
      <c r="J195" s="142">
        <v>260</v>
      </c>
      <c r="K195" s="142">
        <v>176</v>
      </c>
      <c r="L195" s="142">
        <v>180</v>
      </c>
      <c r="M195" s="142">
        <v>215</v>
      </c>
      <c r="N195" s="142">
        <v>186</v>
      </c>
      <c r="O195" s="142">
        <v>267</v>
      </c>
      <c r="P195" s="142">
        <v>196</v>
      </c>
      <c r="Q195" s="142">
        <v>115</v>
      </c>
      <c r="R195" s="142">
        <v>290</v>
      </c>
      <c r="S195" s="142">
        <v>170</v>
      </c>
      <c r="T195" s="142">
        <v>200</v>
      </c>
      <c r="U195" s="142">
        <v>184</v>
      </c>
      <c r="V195" s="142">
        <v>173</v>
      </c>
      <c r="W195" s="142">
        <v>178</v>
      </c>
      <c r="X195" s="142">
        <v>248</v>
      </c>
      <c r="Y195" s="142">
        <v>250</v>
      </c>
      <c r="Z195" s="142">
        <v>266</v>
      </c>
      <c r="AA195" s="142">
        <v>170</v>
      </c>
      <c r="AB195" s="142">
        <v>170</v>
      </c>
      <c r="AC195" s="142">
        <v>170</v>
      </c>
      <c r="AD195" s="142">
        <v>210</v>
      </c>
      <c r="AE195" s="142">
        <v>180</v>
      </c>
      <c r="AF195" s="142">
        <v>183</v>
      </c>
      <c r="AG195" s="142">
        <v>184</v>
      </c>
      <c r="AH195" s="142">
        <v>208</v>
      </c>
      <c r="AI195" s="142">
        <v>162</v>
      </c>
      <c r="AJ195" s="142">
        <v>124</v>
      </c>
      <c r="AK195" s="142">
        <v>173</v>
      </c>
      <c r="AL195" s="142">
        <v>200</v>
      </c>
      <c r="AM195" s="142">
        <v>236</v>
      </c>
      <c r="AN195" s="142">
        <v>96</v>
      </c>
      <c r="AO195" s="142">
        <v>133</v>
      </c>
      <c r="AP195" s="142">
        <v>166</v>
      </c>
      <c r="AQ195" s="142">
        <v>238</v>
      </c>
      <c r="AR195" s="142">
        <v>170</v>
      </c>
      <c r="AS195" s="142">
        <v>150</v>
      </c>
      <c r="AT195" s="142">
        <v>160</v>
      </c>
      <c r="AU195" s="142">
        <v>200</v>
      </c>
      <c r="AV195" s="142">
        <v>204</v>
      </c>
      <c r="AW195" s="142">
        <v>1090</v>
      </c>
      <c r="AX195" s="142">
        <v>217</v>
      </c>
      <c r="AY195" s="142">
        <v>280</v>
      </c>
      <c r="AZ195" s="142">
        <v>230</v>
      </c>
      <c r="BA195" s="142">
        <v>203</v>
      </c>
      <c r="BB195" s="142">
        <v>200</v>
      </c>
      <c r="BC195" s="142">
        <v>104</v>
      </c>
    </row>
    <row r="196" spans="1:55" s="143" customFormat="1" ht="15.75">
      <c r="A196" s="188" t="s">
        <v>261</v>
      </c>
      <c r="B196" s="144">
        <f t="shared" si="30"/>
        <v>11211</v>
      </c>
      <c r="C196" s="140"/>
      <c r="D196" s="141"/>
      <c r="E196" s="142">
        <v>240</v>
      </c>
      <c r="F196" s="142">
        <v>200</v>
      </c>
      <c r="G196" s="142">
        <v>186</v>
      </c>
      <c r="H196" s="142">
        <v>178</v>
      </c>
      <c r="I196" s="142">
        <v>137</v>
      </c>
      <c r="J196" s="142">
        <v>200</v>
      </c>
      <c r="K196" s="142">
        <v>148</v>
      </c>
      <c r="L196" s="142">
        <v>154</v>
      </c>
      <c r="M196" s="142">
        <v>200</v>
      </c>
      <c r="N196" s="142">
        <v>160</v>
      </c>
      <c r="O196" s="142">
        <v>201</v>
      </c>
      <c r="P196" s="142">
        <v>177</v>
      </c>
      <c r="Q196" s="142">
        <v>100</v>
      </c>
      <c r="R196" s="142">
        <v>317</v>
      </c>
      <c r="S196" s="142">
        <v>159</v>
      </c>
      <c r="T196" s="142">
        <v>300</v>
      </c>
      <c r="U196" s="142">
        <v>171</v>
      </c>
      <c r="V196" s="142">
        <v>155</v>
      </c>
      <c r="W196" s="142">
        <v>180</v>
      </c>
      <c r="X196" s="142">
        <v>203</v>
      </c>
      <c r="Y196" s="142">
        <v>175</v>
      </c>
      <c r="Z196" s="142">
        <v>597</v>
      </c>
      <c r="AA196" s="142">
        <v>200</v>
      </c>
      <c r="AB196" s="142">
        <v>177</v>
      </c>
      <c r="AC196" s="142">
        <v>190</v>
      </c>
      <c r="AD196" s="142">
        <v>220</v>
      </c>
      <c r="AE196" s="142">
        <v>177</v>
      </c>
      <c r="AF196" s="142">
        <v>224</v>
      </c>
      <c r="AG196" s="142">
        <v>201</v>
      </c>
      <c r="AH196" s="142">
        <v>236</v>
      </c>
      <c r="AI196" s="142">
        <v>172</v>
      </c>
      <c r="AJ196" s="142">
        <v>135</v>
      </c>
      <c r="AK196" s="142">
        <v>137</v>
      </c>
      <c r="AL196" s="142">
        <v>200</v>
      </c>
      <c r="AM196" s="142">
        <v>188</v>
      </c>
      <c r="AN196" s="142">
        <v>80</v>
      </c>
      <c r="AO196" s="142">
        <v>144</v>
      </c>
      <c r="AP196" s="142">
        <v>148</v>
      </c>
      <c r="AQ196" s="142">
        <v>183</v>
      </c>
      <c r="AR196" s="142">
        <v>140</v>
      </c>
      <c r="AS196" s="142">
        <v>170</v>
      </c>
      <c r="AT196" s="142">
        <v>150</v>
      </c>
      <c r="AU196" s="142">
        <v>240</v>
      </c>
      <c r="AV196" s="142">
        <v>200</v>
      </c>
      <c r="AW196" s="142">
        <v>1499</v>
      </c>
      <c r="AX196" s="142">
        <v>263</v>
      </c>
      <c r="AY196" s="142">
        <v>220</v>
      </c>
      <c r="AZ196" s="142">
        <v>190</v>
      </c>
      <c r="BA196" s="142">
        <v>285</v>
      </c>
      <c r="BB196" s="142">
        <v>200</v>
      </c>
      <c r="BC196" s="142">
        <v>104</v>
      </c>
    </row>
    <row r="197" spans="1:55" s="143" customFormat="1" ht="15.75">
      <c r="A197" s="188" t="s">
        <v>260</v>
      </c>
      <c r="B197" s="144">
        <f t="shared" si="30"/>
        <v>9375</v>
      </c>
      <c r="C197" s="140"/>
      <c r="D197" s="141"/>
      <c r="E197" s="142">
        <v>162</v>
      </c>
      <c r="F197" s="142">
        <v>175</v>
      </c>
      <c r="G197" s="142">
        <v>148</v>
      </c>
      <c r="H197" s="142">
        <v>138</v>
      </c>
      <c r="I197" s="142">
        <v>114</v>
      </c>
      <c r="J197" s="142">
        <v>150</v>
      </c>
      <c r="K197" s="142">
        <v>141</v>
      </c>
      <c r="L197" s="142">
        <v>150</v>
      </c>
      <c r="M197" s="142">
        <v>170</v>
      </c>
      <c r="N197" s="142">
        <v>145</v>
      </c>
      <c r="O197" s="142">
        <v>178</v>
      </c>
      <c r="P197" s="142">
        <v>143</v>
      </c>
      <c r="Q197" s="142">
        <v>95</v>
      </c>
      <c r="R197" s="142">
        <v>241</v>
      </c>
      <c r="S197" s="142">
        <v>135</v>
      </c>
      <c r="T197" s="142">
        <v>200</v>
      </c>
      <c r="U197" s="142">
        <v>122</v>
      </c>
      <c r="V197" s="142">
        <v>145</v>
      </c>
      <c r="W197" s="142">
        <v>156</v>
      </c>
      <c r="X197" s="142">
        <v>184</v>
      </c>
      <c r="Y197" s="142">
        <v>167</v>
      </c>
      <c r="Z197" s="142">
        <v>517</v>
      </c>
      <c r="AA197" s="142">
        <v>175</v>
      </c>
      <c r="AB197" s="142">
        <v>190</v>
      </c>
      <c r="AC197" s="142">
        <v>150</v>
      </c>
      <c r="AD197" s="142">
        <v>190</v>
      </c>
      <c r="AE197" s="142">
        <v>154</v>
      </c>
      <c r="AF197" s="142">
        <v>153</v>
      </c>
      <c r="AG197" s="142">
        <v>155</v>
      </c>
      <c r="AH197" s="142">
        <v>205</v>
      </c>
      <c r="AI197" s="142">
        <v>132</v>
      </c>
      <c r="AJ197" s="142">
        <v>90</v>
      </c>
      <c r="AK197" s="142">
        <v>122</v>
      </c>
      <c r="AL197" s="142">
        <v>200</v>
      </c>
      <c r="AM197" s="142">
        <v>166</v>
      </c>
      <c r="AN197" s="142">
        <v>76</v>
      </c>
      <c r="AO197" s="142">
        <v>115</v>
      </c>
      <c r="AP197" s="142">
        <v>157</v>
      </c>
      <c r="AQ197" s="142">
        <v>186</v>
      </c>
      <c r="AR197" s="142">
        <v>140</v>
      </c>
      <c r="AS197" s="142">
        <v>150</v>
      </c>
      <c r="AT197" s="142">
        <v>120</v>
      </c>
      <c r="AU197" s="142">
        <v>177</v>
      </c>
      <c r="AV197" s="142">
        <v>189</v>
      </c>
      <c r="AW197" s="142">
        <v>1191</v>
      </c>
      <c r="AX197" s="142">
        <v>201</v>
      </c>
      <c r="AY197" s="142">
        <v>183</v>
      </c>
      <c r="AZ197" s="142">
        <v>170</v>
      </c>
      <c r="BA197" s="142">
        <v>180</v>
      </c>
      <c r="BB197" s="142">
        <v>180</v>
      </c>
      <c r="BC197" s="142">
        <v>102</v>
      </c>
    </row>
    <row r="198" spans="1:55" s="143" customFormat="1" ht="15.75">
      <c r="A198" s="188" t="s">
        <v>259</v>
      </c>
      <c r="B198" s="144">
        <f t="shared" si="30"/>
        <v>10154</v>
      </c>
      <c r="C198" s="140"/>
      <c r="D198" s="141"/>
      <c r="E198" s="142">
        <v>155</v>
      </c>
      <c r="F198" s="142">
        <v>190</v>
      </c>
      <c r="G198" s="142">
        <v>135</v>
      </c>
      <c r="H198" s="142">
        <v>137</v>
      </c>
      <c r="I198" s="142">
        <v>381</v>
      </c>
      <c r="J198" s="142">
        <v>300</v>
      </c>
      <c r="K198" s="142">
        <v>153</v>
      </c>
      <c r="L198" s="142">
        <v>140</v>
      </c>
      <c r="M198" s="142">
        <v>180</v>
      </c>
      <c r="N198" s="142">
        <v>150</v>
      </c>
      <c r="O198" s="142">
        <v>183</v>
      </c>
      <c r="P198" s="142">
        <v>141</v>
      </c>
      <c r="Q198" s="142">
        <v>100</v>
      </c>
      <c r="R198" s="142">
        <v>234</v>
      </c>
      <c r="S198" s="142">
        <v>146</v>
      </c>
      <c r="T198" s="142">
        <v>200</v>
      </c>
      <c r="U198" s="142">
        <v>137</v>
      </c>
      <c r="V198" s="142">
        <v>121</v>
      </c>
      <c r="W198" s="142">
        <v>178</v>
      </c>
      <c r="X198" s="142">
        <v>183</v>
      </c>
      <c r="Y198" s="142">
        <v>670</v>
      </c>
      <c r="Z198" s="142">
        <v>478</v>
      </c>
      <c r="AA198" s="142">
        <v>180</v>
      </c>
      <c r="AB198" s="142">
        <v>204</v>
      </c>
      <c r="AC198" s="142">
        <v>135</v>
      </c>
      <c r="AD198" s="142">
        <v>200</v>
      </c>
      <c r="AE198" s="142">
        <v>157</v>
      </c>
      <c r="AF198" s="142">
        <v>154</v>
      </c>
      <c r="AG198" s="142">
        <v>155</v>
      </c>
      <c r="AH198" s="142">
        <v>207</v>
      </c>
      <c r="AI198" s="142">
        <v>136</v>
      </c>
      <c r="AJ198" s="142">
        <v>90</v>
      </c>
      <c r="AK198" s="142">
        <v>121</v>
      </c>
      <c r="AL198" s="142">
        <v>200</v>
      </c>
      <c r="AM198" s="142">
        <v>167</v>
      </c>
      <c r="AN198" s="142">
        <v>82</v>
      </c>
      <c r="AO198" s="142">
        <v>115</v>
      </c>
      <c r="AP198" s="142">
        <v>152</v>
      </c>
      <c r="AQ198" s="142">
        <v>185</v>
      </c>
      <c r="AR198" s="142">
        <v>150</v>
      </c>
      <c r="AS198" s="142">
        <v>119</v>
      </c>
      <c r="AT198" s="142">
        <v>130</v>
      </c>
      <c r="AU198" s="142">
        <v>167</v>
      </c>
      <c r="AV198" s="142">
        <v>189</v>
      </c>
      <c r="AW198" s="142">
        <v>1075</v>
      </c>
      <c r="AX198" s="142">
        <v>206</v>
      </c>
      <c r="AY198" s="142">
        <v>187</v>
      </c>
      <c r="AZ198" s="142">
        <v>173</v>
      </c>
      <c r="BA198" s="142">
        <v>180</v>
      </c>
      <c r="BB198" s="142">
        <v>150</v>
      </c>
      <c r="BC198" s="142">
        <v>96</v>
      </c>
    </row>
    <row r="199" spans="1:55" s="143" customFormat="1" ht="15.75">
      <c r="A199" s="188" t="s">
        <v>258</v>
      </c>
      <c r="B199" s="144">
        <f>E199+F199+G199+H199+I199+J199+K199+L199+M199+N199+O199+P199+Q199+R199+S199+T199+U199+V199+W199+X199+Y199+Z199+AA199+AB199+AC199+AD199+AE199+AF199+AG199+AH199+AI199+AJ199+AK199+AL199+AM199+AN199+AO199+AP199+AQ199+AR199+AS199+AT199+AU199+AV199+AW199+AX199+AY199+AZ199+BA199+BB199+BC199</f>
        <v>9746</v>
      </c>
      <c r="C199" s="140"/>
      <c r="D199" s="141"/>
      <c r="E199" s="142">
        <v>158</v>
      </c>
      <c r="F199" s="142">
        <v>160</v>
      </c>
      <c r="G199" s="142">
        <v>157</v>
      </c>
      <c r="H199" s="142">
        <v>140</v>
      </c>
      <c r="I199" s="142">
        <v>109</v>
      </c>
      <c r="J199" s="142">
        <v>150</v>
      </c>
      <c r="K199" s="142">
        <v>157</v>
      </c>
      <c r="L199" s="142">
        <v>158</v>
      </c>
      <c r="M199" s="142">
        <v>184</v>
      </c>
      <c r="N199" s="142">
        <v>146</v>
      </c>
      <c r="O199" s="142">
        <v>176</v>
      </c>
      <c r="P199" s="142">
        <v>139</v>
      </c>
      <c r="Q199" s="142">
        <v>80</v>
      </c>
      <c r="R199" s="142">
        <v>231</v>
      </c>
      <c r="S199" s="142">
        <v>139</v>
      </c>
      <c r="T199" s="142">
        <v>300</v>
      </c>
      <c r="U199" s="142">
        <v>143</v>
      </c>
      <c r="V199" s="142">
        <v>120</v>
      </c>
      <c r="W199" s="142">
        <v>157</v>
      </c>
      <c r="X199" s="142">
        <v>187</v>
      </c>
      <c r="Y199" s="142">
        <v>710</v>
      </c>
      <c r="Z199" s="142">
        <v>469</v>
      </c>
      <c r="AA199" s="142">
        <v>160</v>
      </c>
      <c r="AB199" s="142">
        <v>190</v>
      </c>
      <c r="AC199" s="142">
        <v>150</v>
      </c>
      <c r="AD199" s="142">
        <v>200</v>
      </c>
      <c r="AE199" s="142">
        <v>148</v>
      </c>
      <c r="AF199" s="142">
        <v>165</v>
      </c>
      <c r="AG199" s="142">
        <v>150</v>
      </c>
      <c r="AH199" s="142">
        <v>204</v>
      </c>
      <c r="AI199" s="142">
        <v>132</v>
      </c>
      <c r="AJ199" s="142">
        <v>92</v>
      </c>
      <c r="AK199" s="142">
        <v>121</v>
      </c>
      <c r="AL199" s="142">
        <v>200</v>
      </c>
      <c r="AM199" s="142">
        <v>157</v>
      </c>
      <c r="AN199" s="142">
        <v>78</v>
      </c>
      <c r="AO199" s="142">
        <v>115</v>
      </c>
      <c r="AP199" s="142">
        <v>158</v>
      </c>
      <c r="AQ199" s="142">
        <v>201</v>
      </c>
      <c r="AR199" s="142">
        <v>145</v>
      </c>
      <c r="AS199" s="142">
        <v>129</v>
      </c>
      <c r="AT199" s="142">
        <v>120</v>
      </c>
      <c r="AU199" s="142">
        <v>175</v>
      </c>
      <c r="AV199" s="142">
        <v>192</v>
      </c>
      <c r="AW199" s="142">
        <v>977</v>
      </c>
      <c r="AX199" s="142">
        <v>184</v>
      </c>
      <c r="AY199" s="142">
        <v>207</v>
      </c>
      <c r="AZ199" s="142">
        <v>170</v>
      </c>
      <c r="BA199" s="142">
        <v>180</v>
      </c>
      <c r="BB199" s="142">
        <v>180</v>
      </c>
      <c r="BC199" s="142">
        <v>96</v>
      </c>
    </row>
    <row r="200" spans="1:55" s="143" customFormat="1" ht="15.75">
      <c r="A200" s="188" t="s">
        <v>333</v>
      </c>
      <c r="B200" s="144">
        <v>10000</v>
      </c>
      <c r="C200" s="140"/>
      <c r="D200" s="141"/>
      <c r="E200" s="142">
        <v>10000</v>
      </c>
      <c r="F200" s="142"/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  <c r="Y200" s="142"/>
      <c r="Z200" s="142"/>
      <c r="AA200" s="142"/>
      <c r="AB200" s="142"/>
      <c r="AC200" s="142"/>
      <c r="AD200" s="142"/>
      <c r="AE200" s="142"/>
      <c r="AF200" s="142"/>
      <c r="AG200" s="142"/>
      <c r="AH200" s="142"/>
      <c r="AI200" s="142"/>
      <c r="AJ200" s="142"/>
      <c r="AK200" s="142"/>
      <c r="AL200" s="142"/>
      <c r="AM200" s="142"/>
      <c r="AN200" s="142"/>
      <c r="AO200" s="142"/>
      <c r="AP200" s="142"/>
      <c r="AQ200" s="142"/>
      <c r="AR200" s="142"/>
      <c r="AS200" s="142"/>
      <c r="AT200" s="142"/>
      <c r="AU200" s="142"/>
      <c r="AV200" s="142"/>
      <c r="AW200" s="142"/>
      <c r="AX200" s="142"/>
      <c r="AY200" s="142"/>
      <c r="AZ200" s="142"/>
      <c r="BA200" s="142"/>
      <c r="BB200" s="142"/>
      <c r="BC200" s="142"/>
    </row>
    <row r="201" spans="1:55" s="143" customFormat="1" ht="15.75">
      <c r="A201" s="188" t="s">
        <v>257</v>
      </c>
      <c r="B201" s="144">
        <f t="shared" si="30"/>
        <v>9981</v>
      </c>
      <c r="C201" s="140"/>
      <c r="D201" s="141"/>
      <c r="E201" s="142">
        <v>152</v>
      </c>
      <c r="F201" s="142">
        <v>170</v>
      </c>
      <c r="G201" s="142">
        <v>150</v>
      </c>
      <c r="H201" s="142">
        <v>135</v>
      </c>
      <c r="I201" s="142">
        <v>120</v>
      </c>
      <c r="J201" s="142">
        <v>150</v>
      </c>
      <c r="K201" s="142">
        <v>165</v>
      </c>
      <c r="L201" s="151">
        <v>155</v>
      </c>
      <c r="M201" s="142">
        <v>200</v>
      </c>
      <c r="N201" s="142">
        <v>157</v>
      </c>
      <c r="O201" s="142">
        <v>171</v>
      </c>
      <c r="P201" s="142">
        <v>148</v>
      </c>
      <c r="Q201" s="142">
        <v>85</v>
      </c>
      <c r="R201" s="142">
        <v>233</v>
      </c>
      <c r="S201" s="142">
        <v>144</v>
      </c>
      <c r="T201" s="142">
        <v>300</v>
      </c>
      <c r="U201" s="142">
        <v>130</v>
      </c>
      <c r="V201" s="142">
        <v>118</v>
      </c>
      <c r="W201" s="142">
        <v>151</v>
      </c>
      <c r="X201" s="142">
        <v>177</v>
      </c>
      <c r="Y201" s="142">
        <v>815</v>
      </c>
      <c r="Z201" s="142">
        <v>465</v>
      </c>
      <c r="AA201" s="142">
        <v>150</v>
      </c>
      <c r="AB201" s="142">
        <v>195</v>
      </c>
      <c r="AC201" s="142">
        <v>140</v>
      </c>
      <c r="AD201" s="142">
        <v>200</v>
      </c>
      <c r="AE201" s="142">
        <v>141</v>
      </c>
      <c r="AF201" s="142">
        <v>165</v>
      </c>
      <c r="AG201" s="142">
        <v>160</v>
      </c>
      <c r="AH201" s="142">
        <v>204</v>
      </c>
      <c r="AI201" s="142">
        <v>133</v>
      </c>
      <c r="AJ201" s="142">
        <v>96</v>
      </c>
      <c r="AK201" s="142">
        <v>124</v>
      </c>
      <c r="AL201" s="142">
        <v>200</v>
      </c>
      <c r="AM201" s="142">
        <v>168</v>
      </c>
      <c r="AN201" s="142">
        <v>85</v>
      </c>
      <c r="AO201" s="142">
        <v>121</v>
      </c>
      <c r="AP201" s="142">
        <v>178</v>
      </c>
      <c r="AQ201" s="142">
        <v>197</v>
      </c>
      <c r="AR201" s="142">
        <v>150</v>
      </c>
      <c r="AS201" s="142">
        <v>116</v>
      </c>
      <c r="AT201" s="142">
        <v>140</v>
      </c>
      <c r="AU201" s="142">
        <v>178</v>
      </c>
      <c r="AV201" s="142">
        <v>173</v>
      </c>
      <c r="AW201" s="142">
        <v>1068</v>
      </c>
      <c r="AX201" s="142">
        <v>194</v>
      </c>
      <c r="AY201" s="142">
        <v>209</v>
      </c>
      <c r="AZ201" s="142">
        <v>180</v>
      </c>
      <c r="BA201" s="142">
        <v>180</v>
      </c>
      <c r="BB201" s="142">
        <v>150</v>
      </c>
      <c r="BC201" s="142">
        <v>95</v>
      </c>
    </row>
    <row r="202" spans="1:55" s="143" customFormat="1" ht="15.75">
      <c r="A202" s="188" t="s">
        <v>256</v>
      </c>
      <c r="B202" s="144">
        <f t="shared" si="30"/>
        <v>8128</v>
      </c>
      <c r="C202" s="140"/>
      <c r="D202" s="141"/>
      <c r="E202" s="142">
        <v>170</v>
      </c>
      <c r="F202" s="142">
        <v>140</v>
      </c>
      <c r="G202" s="142">
        <v>119</v>
      </c>
      <c r="H202" s="142">
        <v>110</v>
      </c>
      <c r="I202" s="142">
        <v>100</v>
      </c>
      <c r="J202" s="142">
        <v>150</v>
      </c>
      <c r="K202" s="142">
        <v>127</v>
      </c>
      <c r="L202" s="142">
        <v>130</v>
      </c>
      <c r="M202" s="142">
        <v>150</v>
      </c>
      <c r="N202" s="142">
        <v>134</v>
      </c>
      <c r="O202" s="142">
        <v>141</v>
      </c>
      <c r="P202" s="142">
        <v>128</v>
      </c>
      <c r="Q202" s="142">
        <v>76</v>
      </c>
      <c r="R202" s="142">
        <v>197</v>
      </c>
      <c r="S202" s="142">
        <v>128</v>
      </c>
      <c r="T202" s="142">
        <v>160</v>
      </c>
      <c r="U202" s="142">
        <v>140</v>
      </c>
      <c r="V202" s="142">
        <v>100</v>
      </c>
      <c r="W202" s="142">
        <v>124</v>
      </c>
      <c r="X202" s="142">
        <v>151</v>
      </c>
      <c r="Y202" s="142">
        <v>140</v>
      </c>
      <c r="Z202" s="142">
        <v>382</v>
      </c>
      <c r="AA202" s="142">
        <v>130</v>
      </c>
      <c r="AB202" s="142">
        <v>160</v>
      </c>
      <c r="AC202" s="142">
        <v>120</v>
      </c>
      <c r="AD202" s="142">
        <v>140</v>
      </c>
      <c r="AE202" s="142">
        <v>120</v>
      </c>
      <c r="AF202" s="142">
        <v>136</v>
      </c>
      <c r="AG202" s="142">
        <v>133</v>
      </c>
      <c r="AH202" s="142">
        <v>166</v>
      </c>
      <c r="AI202" s="142">
        <v>112</v>
      </c>
      <c r="AJ202" s="142">
        <v>75</v>
      </c>
      <c r="AK202" s="142">
        <v>211</v>
      </c>
      <c r="AL202" s="142">
        <v>200</v>
      </c>
      <c r="AM202" s="142">
        <v>140</v>
      </c>
      <c r="AN202" s="142">
        <v>70</v>
      </c>
      <c r="AO202" s="142">
        <v>102</v>
      </c>
      <c r="AP202" s="142">
        <v>133</v>
      </c>
      <c r="AQ202" s="142">
        <v>152</v>
      </c>
      <c r="AR202" s="142">
        <v>133</v>
      </c>
      <c r="AS202" s="142">
        <v>92</v>
      </c>
      <c r="AT202" s="142">
        <v>119</v>
      </c>
      <c r="AU202" s="142">
        <v>162</v>
      </c>
      <c r="AV202" s="142">
        <v>144</v>
      </c>
      <c r="AW202" s="142">
        <v>900</v>
      </c>
      <c r="AX202" s="142">
        <v>200</v>
      </c>
      <c r="AY202" s="142">
        <v>165</v>
      </c>
      <c r="AZ202" s="142">
        <v>137</v>
      </c>
      <c r="BA202" s="142">
        <v>200</v>
      </c>
      <c r="BB202" s="142">
        <v>300</v>
      </c>
      <c r="BC202" s="142">
        <v>79</v>
      </c>
    </row>
    <row r="203" spans="1:55" s="143" customFormat="1" ht="15">
      <c r="A203" s="188"/>
      <c r="B203" s="144"/>
      <c r="C203" s="140"/>
      <c r="D203" s="141"/>
      <c r="E203" s="142"/>
      <c r="F203" s="142"/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  <c r="Y203" s="142"/>
      <c r="Z203" s="142"/>
      <c r="AA203" s="142"/>
      <c r="AB203" s="142"/>
      <c r="AC203" s="142"/>
      <c r="AD203" s="142"/>
      <c r="AE203" s="142"/>
      <c r="AF203" s="142"/>
      <c r="AG203" s="142"/>
      <c r="AH203" s="142"/>
      <c r="AI203" s="142"/>
      <c r="AJ203" s="142"/>
      <c r="AK203" s="142"/>
      <c r="AL203" s="142"/>
      <c r="AM203" s="142"/>
      <c r="AN203" s="142"/>
      <c r="AO203" s="142"/>
      <c r="AP203" s="142"/>
      <c r="AQ203" s="142"/>
      <c r="AR203" s="142"/>
      <c r="AS203" s="142"/>
      <c r="AT203" s="142"/>
      <c r="AU203" s="142"/>
      <c r="AV203" s="142"/>
      <c r="AW203" s="142"/>
      <c r="AX203" s="142"/>
      <c r="AY203" s="142"/>
      <c r="AZ203" s="142"/>
      <c r="BA203" s="142"/>
      <c r="BB203" s="142"/>
      <c r="BC203" s="142"/>
    </row>
    <row r="204" spans="1:55" s="143" customFormat="1" ht="15.75">
      <c r="A204" s="181" t="s">
        <v>305</v>
      </c>
      <c r="B204" s="139">
        <f>B207+B208+B209+B210+B211+B212+B213+B214+B215+B216+B217+B206+B205</f>
        <v>404633</v>
      </c>
      <c r="C204" s="140"/>
      <c r="D204" s="189"/>
      <c r="E204" s="150">
        <f>E207+E208+E209+E210+E211+E212+E213+E214+E215+E216+E217+E206</f>
        <v>56288</v>
      </c>
      <c r="F204" s="150">
        <f aca="true" t="shared" si="31" ref="F204:BC204">F207+F208+F209+F210+F211+F212+F213+F214+F215+F216+F217+F206</f>
        <v>7155</v>
      </c>
      <c r="G204" s="150">
        <f t="shared" si="31"/>
        <v>6353</v>
      </c>
      <c r="H204" s="150">
        <f t="shared" si="31"/>
        <v>6310</v>
      </c>
      <c r="I204" s="150">
        <f t="shared" si="31"/>
        <v>5637</v>
      </c>
      <c r="J204" s="150">
        <f t="shared" si="31"/>
        <v>3621</v>
      </c>
      <c r="K204" s="150">
        <f t="shared" si="31"/>
        <v>5671</v>
      </c>
      <c r="L204" s="150">
        <f t="shared" si="31"/>
        <v>6470</v>
      </c>
      <c r="M204" s="150">
        <f t="shared" si="31"/>
        <v>0</v>
      </c>
      <c r="N204" s="150">
        <f t="shared" si="31"/>
        <v>6084</v>
      </c>
      <c r="O204" s="150">
        <f t="shared" si="31"/>
        <v>591</v>
      </c>
      <c r="P204" s="150">
        <f t="shared" si="31"/>
        <v>6083</v>
      </c>
      <c r="Q204" s="150">
        <f t="shared" si="31"/>
        <v>6515</v>
      </c>
      <c r="R204" s="150">
        <f t="shared" si="31"/>
        <v>10154</v>
      </c>
      <c r="S204" s="150">
        <f t="shared" si="31"/>
        <v>5359</v>
      </c>
      <c r="T204" s="150">
        <f t="shared" si="31"/>
        <v>8310</v>
      </c>
      <c r="U204" s="150">
        <f t="shared" si="31"/>
        <v>6343</v>
      </c>
      <c r="V204" s="150">
        <f t="shared" si="31"/>
        <v>6412</v>
      </c>
      <c r="W204" s="150">
        <f t="shared" si="31"/>
        <v>0</v>
      </c>
      <c r="X204" s="150">
        <f t="shared" si="31"/>
        <v>4766</v>
      </c>
      <c r="Y204" s="150">
        <f t="shared" si="31"/>
        <v>5219</v>
      </c>
      <c r="Z204" s="150">
        <f t="shared" si="31"/>
        <v>4772</v>
      </c>
      <c r="AA204" s="150">
        <f t="shared" si="31"/>
        <v>0</v>
      </c>
      <c r="AB204" s="150">
        <f t="shared" si="31"/>
        <v>-1250</v>
      </c>
      <c r="AC204" s="150">
        <f t="shared" si="31"/>
        <v>8404</v>
      </c>
      <c r="AD204" s="150">
        <f t="shared" si="31"/>
        <v>7760</v>
      </c>
      <c r="AE204" s="150">
        <f t="shared" si="31"/>
        <v>6257</v>
      </c>
      <c r="AF204" s="150">
        <f t="shared" si="31"/>
        <v>0</v>
      </c>
      <c r="AG204" s="150">
        <f t="shared" si="31"/>
        <v>6335</v>
      </c>
      <c r="AH204" s="150">
        <f t="shared" si="31"/>
        <v>8244</v>
      </c>
      <c r="AI204" s="150">
        <f t="shared" si="31"/>
        <v>7828</v>
      </c>
      <c r="AJ204" s="150">
        <f t="shared" si="31"/>
        <v>5214</v>
      </c>
      <c r="AK204" s="150">
        <f t="shared" si="31"/>
        <v>5752</v>
      </c>
      <c r="AL204" s="150">
        <f t="shared" si="31"/>
        <v>8001</v>
      </c>
      <c r="AM204" s="150">
        <f t="shared" si="31"/>
        <v>1608</v>
      </c>
      <c r="AN204" s="150">
        <f t="shared" si="31"/>
        <v>4984</v>
      </c>
      <c r="AO204" s="150">
        <f t="shared" si="31"/>
        <v>6689</v>
      </c>
      <c r="AP204" s="150">
        <f t="shared" si="31"/>
        <v>18664</v>
      </c>
      <c r="AQ204" s="150">
        <f t="shared" si="31"/>
        <v>7643</v>
      </c>
      <c r="AR204" s="150">
        <f t="shared" si="31"/>
        <v>8875</v>
      </c>
      <c r="AS204" s="150">
        <f t="shared" si="31"/>
        <v>1338</v>
      </c>
      <c r="AT204" s="150">
        <f t="shared" si="31"/>
        <v>4314</v>
      </c>
      <c r="AU204" s="150">
        <f t="shared" si="31"/>
        <v>7387</v>
      </c>
      <c r="AV204" s="150">
        <f t="shared" si="31"/>
        <v>6644</v>
      </c>
      <c r="AW204" s="150">
        <f t="shared" si="31"/>
        <v>43676</v>
      </c>
      <c r="AX204" s="150">
        <f t="shared" si="31"/>
        <v>7720</v>
      </c>
      <c r="AY204" s="150">
        <f t="shared" si="31"/>
        <v>7848</v>
      </c>
      <c r="AZ204" s="150">
        <f t="shared" si="31"/>
        <v>6652</v>
      </c>
      <c r="BA204" s="150">
        <f t="shared" si="31"/>
        <v>100</v>
      </c>
      <c r="BB204" s="150">
        <f t="shared" si="31"/>
        <v>9952</v>
      </c>
      <c r="BC204" s="150">
        <f t="shared" si="31"/>
        <v>4674</v>
      </c>
    </row>
    <row r="205" spans="1:55" s="143" customFormat="1" ht="15.75">
      <c r="A205" s="188" t="s">
        <v>390</v>
      </c>
      <c r="B205" s="139">
        <v>24757</v>
      </c>
      <c r="C205" s="140"/>
      <c r="D205" s="189"/>
      <c r="E205" s="48">
        <v>434</v>
      </c>
      <c r="F205" s="48">
        <v>480</v>
      </c>
      <c r="G205" s="48">
        <v>930</v>
      </c>
      <c r="H205" s="48">
        <v>960</v>
      </c>
      <c r="I205" s="48">
        <v>520</v>
      </c>
      <c r="J205" s="48">
        <v>450</v>
      </c>
      <c r="K205" s="48"/>
      <c r="L205" s="48">
        <v>505</v>
      </c>
      <c r="M205" s="48">
        <v>1000</v>
      </c>
      <c r="N205" s="48">
        <v>420</v>
      </c>
      <c r="O205" s="48"/>
      <c r="P205" s="48">
        <v>421</v>
      </c>
      <c r="Q205" s="48">
        <v>800</v>
      </c>
      <c r="R205" s="48">
        <v>745</v>
      </c>
      <c r="S205" s="48">
        <v>558</v>
      </c>
      <c r="T205" s="48">
        <v>600</v>
      </c>
      <c r="U205" s="48">
        <v>1425</v>
      </c>
      <c r="V205" s="48">
        <v>1093</v>
      </c>
      <c r="W205" s="48"/>
      <c r="X205" s="48"/>
      <c r="Y205" s="48">
        <v>449</v>
      </c>
      <c r="Z205" s="48">
        <v>523</v>
      </c>
      <c r="AA205" s="48"/>
      <c r="AB205" s="48">
        <v>483</v>
      </c>
      <c r="AC205" s="48">
        <v>1720</v>
      </c>
      <c r="AD205" s="48">
        <v>600</v>
      </c>
      <c r="AE205" s="48">
        <v>441</v>
      </c>
      <c r="AF205" s="48"/>
      <c r="AG205" s="48">
        <v>489</v>
      </c>
      <c r="AH205" s="48"/>
      <c r="AI205" s="48">
        <v>538</v>
      </c>
      <c r="AJ205" s="48">
        <v>428</v>
      </c>
      <c r="AK205" s="48">
        <v>850</v>
      </c>
      <c r="AL205" s="48">
        <v>500</v>
      </c>
      <c r="AM205" s="78"/>
      <c r="AN205" s="48">
        <v>740</v>
      </c>
      <c r="AO205" s="48">
        <v>529</v>
      </c>
      <c r="AP205" s="48">
        <v>468</v>
      </c>
      <c r="AQ205" s="48">
        <v>565</v>
      </c>
      <c r="AR205" s="48">
        <v>1135</v>
      </c>
      <c r="AS205" s="48"/>
      <c r="AT205" s="48"/>
      <c r="AU205" s="48"/>
      <c r="AV205" s="48"/>
      <c r="AW205" s="48">
        <v>2958</v>
      </c>
      <c r="AX205" s="48"/>
      <c r="AY205" s="48"/>
      <c r="AZ205" s="48"/>
      <c r="BA205" s="48"/>
      <c r="BB205" s="48"/>
      <c r="BC205" s="48"/>
    </row>
    <row r="206" spans="1:55" s="143" customFormat="1" ht="15.75">
      <c r="A206" s="188" t="s">
        <v>391</v>
      </c>
      <c r="B206" s="139">
        <v>21535</v>
      </c>
      <c r="C206" s="140"/>
      <c r="D206" s="189"/>
      <c r="E206" s="48">
        <v>448</v>
      </c>
      <c r="F206" s="48">
        <v>480</v>
      </c>
      <c r="G206" s="48">
        <v>446</v>
      </c>
      <c r="H206" s="48">
        <v>920</v>
      </c>
      <c r="I206" s="48"/>
      <c r="J206" s="48">
        <v>450</v>
      </c>
      <c r="K206" s="48">
        <v>391</v>
      </c>
      <c r="L206" s="48">
        <v>485</v>
      </c>
      <c r="M206" s="48"/>
      <c r="N206" s="48">
        <v>420</v>
      </c>
      <c r="O206" s="48">
        <v>591</v>
      </c>
      <c r="P206" s="48">
        <v>422</v>
      </c>
      <c r="Q206" s="48">
        <v>700</v>
      </c>
      <c r="R206" s="48">
        <v>749</v>
      </c>
      <c r="S206" s="48">
        <v>415</v>
      </c>
      <c r="T206" s="48">
        <v>600</v>
      </c>
      <c r="U206" s="48">
        <v>1086</v>
      </c>
      <c r="V206" s="48">
        <v>792</v>
      </c>
      <c r="W206" s="48"/>
      <c r="X206" s="48"/>
      <c r="Y206" s="48">
        <v>500</v>
      </c>
      <c r="Z206" s="48">
        <v>573</v>
      </c>
      <c r="AA206" s="48"/>
      <c r="AB206" s="48"/>
      <c r="AC206" s="48">
        <v>580</v>
      </c>
      <c r="AD206" s="48">
        <v>600</v>
      </c>
      <c r="AE206" s="48">
        <v>451</v>
      </c>
      <c r="AF206" s="48"/>
      <c r="AG206" s="48">
        <v>455</v>
      </c>
      <c r="AH206" s="48">
        <v>587</v>
      </c>
      <c r="AI206" s="48">
        <v>535</v>
      </c>
      <c r="AJ206" s="48"/>
      <c r="AK206" s="48">
        <v>850</v>
      </c>
      <c r="AL206" s="48">
        <v>500</v>
      </c>
      <c r="AM206" s="78"/>
      <c r="AN206" s="48">
        <v>726</v>
      </c>
      <c r="AO206" s="48">
        <v>470</v>
      </c>
      <c r="AP206" s="48">
        <v>447</v>
      </c>
      <c r="AQ206" s="48">
        <v>526</v>
      </c>
      <c r="AR206" s="48">
        <v>660</v>
      </c>
      <c r="AS206" s="48"/>
      <c r="AT206" s="48"/>
      <c r="AU206" s="48">
        <v>509</v>
      </c>
      <c r="AV206" s="48"/>
      <c r="AW206" s="48">
        <v>3171</v>
      </c>
      <c r="AX206" s="48"/>
      <c r="AY206" s="48"/>
      <c r="AZ206" s="48"/>
      <c r="BA206" s="48"/>
      <c r="BB206" s="48"/>
      <c r="BC206" s="48"/>
    </row>
    <row r="207" spans="1:55" s="143" customFormat="1" ht="15.75">
      <c r="A207" s="188" t="s">
        <v>352</v>
      </c>
      <c r="B207" s="139">
        <v>23110</v>
      </c>
      <c r="C207" s="140"/>
      <c r="D207" s="189"/>
      <c r="E207" s="48">
        <v>470</v>
      </c>
      <c r="F207" s="48">
        <v>510</v>
      </c>
      <c r="G207" s="48">
        <v>444</v>
      </c>
      <c r="H207" s="48">
        <v>545</v>
      </c>
      <c r="I207" s="48">
        <v>480</v>
      </c>
      <c r="J207" s="48">
        <v>450</v>
      </c>
      <c r="K207" s="48">
        <v>438</v>
      </c>
      <c r="L207" s="48">
        <v>484</v>
      </c>
      <c r="M207" s="48"/>
      <c r="N207" s="48">
        <v>425</v>
      </c>
      <c r="O207" s="48"/>
      <c r="P207" s="48">
        <v>422</v>
      </c>
      <c r="Q207" s="48">
        <v>520</v>
      </c>
      <c r="R207" s="48">
        <v>780</v>
      </c>
      <c r="S207" s="48">
        <v>465</v>
      </c>
      <c r="T207" s="48">
        <v>600</v>
      </c>
      <c r="U207" s="48">
        <v>360</v>
      </c>
      <c r="V207" s="48">
        <v>357</v>
      </c>
      <c r="W207" s="48"/>
      <c r="X207" s="48">
        <v>533</v>
      </c>
      <c r="Y207" s="48">
        <v>438</v>
      </c>
      <c r="Z207" s="48">
        <v>573</v>
      </c>
      <c r="AA207" s="48"/>
      <c r="AB207" s="48"/>
      <c r="AC207" s="48">
        <v>776</v>
      </c>
      <c r="AD207" s="48">
        <v>550</v>
      </c>
      <c r="AE207" s="48">
        <v>481</v>
      </c>
      <c r="AF207" s="48"/>
      <c r="AG207" s="48">
        <v>456</v>
      </c>
      <c r="AH207" s="48">
        <v>588</v>
      </c>
      <c r="AI207" s="48">
        <v>559</v>
      </c>
      <c r="AJ207" s="48">
        <v>395</v>
      </c>
      <c r="AK207" s="48">
        <v>357</v>
      </c>
      <c r="AL207" s="48">
        <v>450</v>
      </c>
      <c r="AM207" s="78"/>
      <c r="AN207" s="48">
        <v>337</v>
      </c>
      <c r="AO207" s="48">
        <v>470</v>
      </c>
      <c r="AP207" s="48">
        <v>453</v>
      </c>
      <c r="AQ207" s="48">
        <v>522</v>
      </c>
      <c r="AR207" s="48">
        <v>440</v>
      </c>
      <c r="AS207" s="48"/>
      <c r="AT207" s="48"/>
      <c r="AU207" s="48">
        <v>535</v>
      </c>
      <c r="AV207" s="48">
        <v>498</v>
      </c>
      <c r="AW207" s="48">
        <v>3179</v>
      </c>
      <c r="AX207" s="48">
        <v>567</v>
      </c>
      <c r="AY207" s="48">
        <v>600</v>
      </c>
      <c r="AZ207" s="48">
        <v>500</v>
      </c>
      <c r="BA207" s="48">
        <v>100</v>
      </c>
      <c r="BB207" s="48">
        <v>600</v>
      </c>
      <c r="BC207" s="78">
        <v>403</v>
      </c>
    </row>
    <row r="208" spans="1:55" s="143" customFormat="1" ht="15.75">
      <c r="A208" s="188" t="s">
        <v>323</v>
      </c>
      <c r="B208" s="139">
        <v>20723</v>
      </c>
      <c r="C208" s="140"/>
      <c r="D208" s="189"/>
      <c r="E208" s="206">
        <v>508</v>
      </c>
      <c r="F208" s="206">
        <v>520</v>
      </c>
      <c r="G208" s="206">
        <v>594</v>
      </c>
      <c r="H208" s="206">
        <v>418</v>
      </c>
      <c r="I208" s="206">
        <v>476</v>
      </c>
      <c r="J208" s="206"/>
      <c r="K208" s="206">
        <v>108</v>
      </c>
      <c r="L208" s="206">
        <v>610</v>
      </c>
      <c r="M208" s="206"/>
      <c r="N208" s="206">
        <v>455</v>
      </c>
      <c r="O208" s="206"/>
      <c r="P208" s="206">
        <v>436</v>
      </c>
      <c r="Q208" s="206"/>
      <c r="R208" s="206">
        <v>733</v>
      </c>
      <c r="S208" s="206"/>
      <c r="T208" s="206">
        <v>600</v>
      </c>
      <c r="U208" s="206">
        <v>394</v>
      </c>
      <c r="V208" s="206">
        <v>920</v>
      </c>
      <c r="W208" s="206"/>
      <c r="X208" s="206">
        <v>573</v>
      </c>
      <c r="Y208" s="206">
        <v>451</v>
      </c>
      <c r="Z208" s="206">
        <v>573</v>
      </c>
      <c r="AA208" s="206"/>
      <c r="AB208" s="206">
        <v>-7015</v>
      </c>
      <c r="AC208" s="206">
        <v>560</v>
      </c>
      <c r="AD208" s="206">
        <v>550</v>
      </c>
      <c r="AE208" s="206">
        <v>523</v>
      </c>
      <c r="AF208" s="206"/>
      <c r="AG208" s="206">
        <v>454</v>
      </c>
      <c r="AH208" s="206">
        <v>693</v>
      </c>
      <c r="AI208" s="206">
        <v>564</v>
      </c>
      <c r="AJ208" s="206">
        <v>435</v>
      </c>
      <c r="AK208" s="206">
        <v>415</v>
      </c>
      <c r="AL208" s="206">
        <v>800</v>
      </c>
      <c r="AM208" s="207"/>
      <c r="AN208" s="206">
        <v>345</v>
      </c>
      <c r="AO208" s="206">
        <v>470</v>
      </c>
      <c r="AP208" s="206">
        <v>3085</v>
      </c>
      <c r="AQ208" s="206">
        <v>558</v>
      </c>
      <c r="AR208" s="206">
        <v>580</v>
      </c>
      <c r="AS208" s="206"/>
      <c r="AT208" s="206">
        <v>334</v>
      </c>
      <c r="AU208" s="206">
        <v>536</v>
      </c>
      <c r="AV208" s="206">
        <v>509</v>
      </c>
      <c r="AW208" s="206">
        <v>3179</v>
      </c>
      <c r="AX208" s="206">
        <v>649</v>
      </c>
      <c r="AY208" s="206">
        <v>630</v>
      </c>
      <c r="AZ208" s="206">
        <v>550</v>
      </c>
      <c r="BA208" s="206"/>
      <c r="BB208" s="206">
        <v>2500</v>
      </c>
      <c r="BC208" s="224">
        <v>0</v>
      </c>
    </row>
    <row r="209" spans="1:55" s="143" customFormat="1" ht="15.75">
      <c r="A209" s="188" t="s">
        <v>269</v>
      </c>
      <c r="B209" s="144">
        <f aca="true" t="shared" si="32" ref="B209:B216">E209+F209+G209+H209+I209+J209+K209+L209+M209+N209+O209+P209+Q209+R209+S209+T209+U209+V209+W209+X209+Y209+Z209+AA209+AB209+AC209+AD209+AE209+AF209+AG209+AH209+AI209+AJ209+AK209+AL209+AM209+AN209+AO209+AP209+AQ209+AR209+AS209+AT209+AU209+AV209+AW209+AX209+AY209+AZ209+BA209+BB209+BC209</f>
        <v>29531</v>
      </c>
      <c r="C209" s="140"/>
      <c r="D209" s="141"/>
      <c r="E209" s="142">
        <v>500</v>
      </c>
      <c r="F209" s="142">
        <v>620</v>
      </c>
      <c r="G209" s="142">
        <v>643</v>
      </c>
      <c r="H209" s="142">
        <v>479</v>
      </c>
      <c r="I209" s="142">
        <v>642</v>
      </c>
      <c r="J209" s="142"/>
      <c r="K209" s="142">
        <v>496</v>
      </c>
      <c r="L209" s="142">
        <v>674</v>
      </c>
      <c r="M209" s="142"/>
      <c r="N209" s="142">
        <v>506</v>
      </c>
      <c r="O209" s="142"/>
      <c r="P209" s="142">
        <v>562</v>
      </c>
      <c r="Q209" s="142">
        <v>665</v>
      </c>
      <c r="R209" s="142">
        <v>971</v>
      </c>
      <c r="S209" s="142">
        <v>438</v>
      </c>
      <c r="T209" s="142">
        <v>600</v>
      </c>
      <c r="U209" s="142">
        <v>499</v>
      </c>
      <c r="V209" s="142">
        <v>550</v>
      </c>
      <c r="W209" s="142"/>
      <c r="X209" s="142">
        <v>670</v>
      </c>
      <c r="Y209" s="142">
        <v>433</v>
      </c>
      <c r="Z209" s="142"/>
      <c r="AA209" s="142"/>
      <c r="AB209" s="142">
        <v>647</v>
      </c>
      <c r="AC209" s="142">
        <v>670</v>
      </c>
      <c r="AD209" s="142">
        <v>600</v>
      </c>
      <c r="AE209" s="142">
        <v>523</v>
      </c>
      <c r="AF209" s="142"/>
      <c r="AG209" s="142">
        <v>449</v>
      </c>
      <c r="AH209" s="142">
        <v>700</v>
      </c>
      <c r="AI209" s="142">
        <v>625</v>
      </c>
      <c r="AJ209" s="142">
        <v>405</v>
      </c>
      <c r="AK209" s="142">
        <v>530</v>
      </c>
      <c r="AL209" s="142">
        <v>800</v>
      </c>
      <c r="AM209" s="142"/>
      <c r="AN209" s="142">
        <v>403</v>
      </c>
      <c r="AO209" s="142">
        <v>481</v>
      </c>
      <c r="AP209" s="142">
        <v>3251</v>
      </c>
      <c r="AQ209" s="142">
        <v>711</v>
      </c>
      <c r="AR209" s="142">
        <v>700</v>
      </c>
      <c r="AS209" s="142"/>
      <c r="AT209" s="142"/>
      <c r="AU209" s="142">
        <v>647</v>
      </c>
      <c r="AV209" s="142">
        <v>507</v>
      </c>
      <c r="AW209" s="142">
        <v>3230</v>
      </c>
      <c r="AX209" s="142">
        <v>731</v>
      </c>
      <c r="AY209" s="142">
        <v>680</v>
      </c>
      <c r="AZ209" s="142">
        <v>650</v>
      </c>
      <c r="BA209" s="142"/>
      <c r="BB209" s="142">
        <v>1201</v>
      </c>
      <c r="BC209" s="142">
        <v>442</v>
      </c>
    </row>
    <row r="210" spans="1:55" s="143" customFormat="1" ht="15.75">
      <c r="A210" s="188" t="s">
        <v>268</v>
      </c>
      <c r="B210" s="144">
        <f t="shared" si="32"/>
        <v>38107</v>
      </c>
      <c r="C210" s="140"/>
      <c r="D210" s="141"/>
      <c r="E210" s="142">
        <v>744</v>
      </c>
      <c r="F210" s="142">
        <v>920</v>
      </c>
      <c r="G210" s="142">
        <v>667</v>
      </c>
      <c r="H210" s="142">
        <v>624</v>
      </c>
      <c r="I210" s="142">
        <v>872</v>
      </c>
      <c r="J210" s="142"/>
      <c r="K210" s="142">
        <v>699</v>
      </c>
      <c r="L210" s="142">
        <v>715</v>
      </c>
      <c r="M210" s="142"/>
      <c r="N210" s="142">
        <v>738</v>
      </c>
      <c r="O210" s="142"/>
      <c r="P210" s="142">
        <v>778</v>
      </c>
      <c r="Q210" s="142">
        <v>630</v>
      </c>
      <c r="R210" s="142">
        <v>1152</v>
      </c>
      <c r="S210" s="142">
        <v>672</v>
      </c>
      <c r="T210" s="142">
        <v>800</v>
      </c>
      <c r="U210" s="142">
        <v>732</v>
      </c>
      <c r="V210" s="142">
        <v>686</v>
      </c>
      <c r="W210" s="142"/>
      <c r="X210" s="142">
        <v>984</v>
      </c>
      <c r="Y210" s="142">
        <v>940</v>
      </c>
      <c r="Z210" s="142"/>
      <c r="AA210" s="142"/>
      <c r="AB210" s="142">
        <v>672</v>
      </c>
      <c r="AC210" s="142">
        <v>945</v>
      </c>
      <c r="AD210" s="142">
        <v>850</v>
      </c>
      <c r="AE210" s="142">
        <v>713</v>
      </c>
      <c r="AF210" s="142"/>
      <c r="AG210" s="142">
        <v>732</v>
      </c>
      <c r="AH210" s="142">
        <v>826</v>
      </c>
      <c r="AI210" s="142">
        <v>917</v>
      </c>
      <c r="AJ210" s="142">
        <v>703</v>
      </c>
      <c r="AK210" s="142">
        <v>686</v>
      </c>
      <c r="AL210" s="142">
        <v>800</v>
      </c>
      <c r="AM210" s="142">
        <v>939</v>
      </c>
      <c r="AN210" s="142">
        <v>500</v>
      </c>
      <c r="AO210" s="142">
        <v>756</v>
      </c>
      <c r="AP210" s="142">
        <v>2145</v>
      </c>
      <c r="AQ210" s="142">
        <v>945</v>
      </c>
      <c r="AR210" s="142">
        <v>660</v>
      </c>
      <c r="AS210" s="142"/>
      <c r="AT210" s="142">
        <v>680</v>
      </c>
      <c r="AU210" s="142">
        <v>794</v>
      </c>
      <c r="AV210" s="142">
        <v>798</v>
      </c>
      <c r="AW210" s="142">
        <v>4331</v>
      </c>
      <c r="AX210" s="142">
        <v>861</v>
      </c>
      <c r="AY210" s="142">
        <v>1250</v>
      </c>
      <c r="AZ210" s="142">
        <v>860</v>
      </c>
      <c r="BA210" s="142"/>
      <c r="BB210" s="142">
        <v>800</v>
      </c>
      <c r="BC210" s="142">
        <v>591</v>
      </c>
    </row>
    <row r="211" spans="1:55" s="143" customFormat="1" ht="15.75">
      <c r="A211" s="188" t="s">
        <v>267</v>
      </c>
      <c r="B211" s="144">
        <f t="shared" si="32"/>
        <v>41052</v>
      </c>
      <c r="C211" s="140"/>
      <c r="D211" s="141"/>
      <c r="E211" s="142">
        <v>952</v>
      </c>
      <c r="F211" s="142">
        <v>790</v>
      </c>
      <c r="G211" s="142">
        <v>740</v>
      </c>
      <c r="H211" s="142">
        <v>706</v>
      </c>
      <c r="I211" s="142"/>
      <c r="J211" s="142"/>
      <c r="K211" s="142">
        <v>587</v>
      </c>
      <c r="L211" s="142">
        <v>569</v>
      </c>
      <c r="M211" s="142"/>
      <c r="N211" s="142">
        <v>637</v>
      </c>
      <c r="O211" s="142"/>
      <c r="P211" s="142">
        <v>701</v>
      </c>
      <c r="Q211" s="142">
        <v>525</v>
      </c>
      <c r="R211" s="142">
        <v>1258</v>
      </c>
      <c r="S211" s="142">
        <v>632</v>
      </c>
      <c r="T211" s="142">
        <v>1100</v>
      </c>
      <c r="U211" s="142">
        <v>680</v>
      </c>
      <c r="V211" s="142">
        <v>617</v>
      </c>
      <c r="W211" s="142"/>
      <c r="X211" s="142">
        <v>807</v>
      </c>
      <c r="Y211" s="142">
        <v>685</v>
      </c>
      <c r="Z211" s="142">
        <v>927</v>
      </c>
      <c r="AA211" s="142"/>
      <c r="AB211" s="142">
        <v>705</v>
      </c>
      <c r="AC211" s="142">
        <v>1030</v>
      </c>
      <c r="AD211" s="142">
        <v>900</v>
      </c>
      <c r="AE211" s="142">
        <v>701</v>
      </c>
      <c r="AF211" s="142"/>
      <c r="AG211" s="142">
        <v>797</v>
      </c>
      <c r="AH211" s="142">
        <v>936</v>
      </c>
      <c r="AI211" s="142">
        <v>975</v>
      </c>
      <c r="AJ211" s="142">
        <v>750</v>
      </c>
      <c r="AK211" s="142">
        <v>545</v>
      </c>
      <c r="AL211" s="142">
        <v>851</v>
      </c>
      <c r="AM211" s="142"/>
      <c r="AN211" s="142">
        <v>451</v>
      </c>
      <c r="AO211" s="142">
        <v>815</v>
      </c>
      <c r="AP211" s="142">
        <v>2258</v>
      </c>
      <c r="AQ211" s="142">
        <v>726</v>
      </c>
      <c r="AR211" s="142">
        <v>600</v>
      </c>
      <c r="AS211" s="142"/>
      <c r="AT211" s="142">
        <v>3300</v>
      </c>
      <c r="AU211" s="142">
        <v>953</v>
      </c>
      <c r="AV211" s="142">
        <v>785</v>
      </c>
      <c r="AW211" s="142">
        <v>5955</v>
      </c>
      <c r="AX211" s="142">
        <v>1045</v>
      </c>
      <c r="AY211" s="142">
        <v>870</v>
      </c>
      <c r="AZ211" s="142">
        <v>800</v>
      </c>
      <c r="BA211" s="142"/>
      <c r="BB211" s="142">
        <v>800</v>
      </c>
      <c r="BC211" s="142">
        <v>591</v>
      </c>
    </row>
    <row r="212" spans="1:55" s="143" customFormat="1" ht="15.75">
      <c r="A212" s="188" t="s">
        <v>266</v>
      </c>
      <c r="B212" s="144">
        <f t="shared" si="32"/>
        <v>32234</v>
      </c>
      <c r="C212" s="140"/>
      <c r="D212" s="141"/>
      <c r="E212" s="142">
        <v>642</v>
      </c>
      <c r="F212" s="142">
        <v>675</v>
      </c>
      <c r="G212" s="142">
        <v>587</v>
      </c>
      <c r="H212" s="142">
        <v>546</v>
      </c>
      <c r="I212" s="142">
        <v>650</v>
      </c>
      <c r="J212" s="142">
        <v>600</v>
      </c>
      <c r="K212" s="142">
        <v>560</v>
      </c>
      <c r="L212" s="142">
        <v>600</v>
      </c>
      <c r="M212" s="142"/>
      <c r="N212" s="142">
        <v>576</v>
      </c>
      <c r="O212" s="142"/>
      <c r="P212" s="142">
        <v>562</v>
      </c>
      <c r="Q212" s="142">
        <v>520</v>
      </c>
      <c r="R212" s="142">
        <v>956</v>
      </c>
      <c r="S212" s="142">
        <v>538</v>
      </c>
      <c r="T212" s="142">
        <v>800</v>
      </c>
      <c r="U212" s="142">
        <v>484</v>
      </c>
      <c r="V212" s="142">
        <v>574</v>
      </c>
      <c r="W212" s="142"/>
      <c r="X212" s="142">
        <v>400</v>
      </c>
      <c r="Y212" s="142">
        <v>662</v>
      </c>
      <c r="Z212" s="142">
        <v>803</v>
      </c>
      <c r="AA212" s="142"/>
      <c r="AB212" s="142">
        <v>756</v>
      </c>
      <c r="AC212" s="142">
        <v>830</v>
      </c>
      <c r="AD212" s="142">
        <v>730</v>
      </c>
      <c r="AE212" s="142">
        <v>611</v>
      </c>
      <c r="AF212" s="142"/>
      <c r="AG212" s="142">
        <v>614</v>
      </c>
      <c r="AH212" s="142">
        <v>810</v>
      </c>
      <c r="AI212" s="142">
        <v>746</v>
      </c>
      <c r="AJ212" s="142">
        <v>505</v>
      </c>
      <c r="AK212" s="142">
        <v>488</v>
      </c>
      <c r="AL212" s="142">
        <v>800</v>
      </c>
      <c r="AM212" s="142"/>
      <c r="AN212" s="142">
        <v>431</v>
      </c>
      <c r="AO212" s="142">
        <v>654</v>
      </c>
      <c r="AP212" s="142">
        <v>1143</v>
      </c>
      <c r="AQ212" s="142">
        <v>738</v>
      </c>
      <c r="AR212" s="142">
        <v>850</v>
      </c>
      <c r="AS212" s="142"/>
      <c r="AT212" s="142"/>
      <c r="AU212" s="142">
        <v>702</v>
      </c>
      <c r="AV212" s="142">
        <v>758</v>
      </c>
      <c r="AW212" s="142">
        <v>4731</v>
      </c>
      <c r="AX212" s="142">
        <v>799</v>
      </c>
      <c r="AY212" s="142">
        <v>775</v>
      </c>
      <c r="AZ212" s="142">
        <v>700</v>
      </c>
      <c r="BA212" s="142"/>
      <c r="BB212" s="142">
        <v>750</v>
      </c>
      <c r="BC212" s="142">
        <v>578</v>
      </c>
    </row>
    <row r="213" spans="1:55" s="143" customFormat="1" ht="15.75">
      <c r="A213" s="188" t="s">
        <v>265</v>
      </c>
      <c r="B213" s="144">
        <f t="shared" si="32"/>
        <v>30696</v>
      </c>
      <c r="C213" s="140"/>
      <c r="D213" s="141"/>
      <c r="E213" s="142">
        <v>617</v>
      </c>
      <c r="F213" s="142">
        <v>750</v>
      </c>
      <c r="G213" s="142">
        <v>538</v>
      </c>
      <c r="H213" s="142">
        <v>543</v>
      </c>
      <c r="I213" s="142">
        <v>648</v>
      </c>
      <c r="J213" s="142">
        <v>500</v>
      </c>
      <c r="K213" s="142">
        <v>609</v>
      </c>
      <c r="L213" s="142">
        <v>554</v>
      </c>
      <c r="M213" s="142"/>
      <c r="N213" s="142">
        <v>598</v>
      </c>
      <c r="O213" s="142"/>
      <c r="P213" s="142">
        <v>555</v>
      </c>
      <c r="Q213" s="142">
        <v>520</v>
      </c>
      <c r="R213" s="142">
        <v>929</v>
      </c>
      <c r="S213" s="142">
        <v>580</v>
      </c>
      <c r="T213" s="142">
        <v>800</v>
      </c>
      <c r="U213" s="142">
        <v>545</v>
      </c>
      <c r="V213" s="142">
        <v>480</v>
      </c>
      <c r="W213" s="142"/>
      <c r="X213" s="142">
        <v>200</v>
      </c>
      <c r="Y213" s="142">
        <v>170</v>
      </c>
      <c r="Z213" s="142"/>
      <c r="AA213" s="142"/>
      <c r="AB213" s="142">
        <v>810</v>
      </c>
      <c r="AC213" s="142">
        <v>753</v>
      </c>
      <c r="AD213" s="142">
        <v>800</v>
      </c>
      <c r="AE213" s="142">
        <v>625</v>
      </c>
      <c r="AF213" s="142"/>
      <c r="AG213" s="142">
        <v>618</v>
      </c>
      <c r="AH213" s="142">
        <v>822</v>
      </c>
      <c r="AI213" s="142">
        <v>773</v>
      </c>
      <c r="AJ213" s="142">
        <v>508</v>
      </c>
      <c r="AK213" s="142">
        <v>482</v>
      </c>
      <c r="AL213" s="142">
        <v>800</v>
      </c>
      <c r="AM213" s="142"/>
      <c r="AN213" s="142">
        <v>465</v>
      </c>
      <c r="AO213" s="142">
        <v>654</v>
      </c>
      <c r="AP213" s="142">
        <v>1252</v>
      </c>
      <c r="AQ213" s="142">
        <v>734</v>
      </c>
      <c r="AR213" s="142">
        <v>1200</v>
      </c>
      <c r="AS213" s="142"/>
      <c r="AT213" s="142"/>
      <c r="AU213" s="142">
        <v>664</v>
      </c>
      <c r="AV213" s="142">
        <v>752</v>
      </c>
      <c r="AW213" s="142">
        <v>4268</v>
      </c>
      <c r="AX213" s="142">
        <v>816</v>
      </c>
      <c r="AY213" s="142">
        <v>741</v>
      </c>
      <c r="AZ213" s="142">
        <v>680</v>
      </c>
      <c r="BA213" s="142"/>
      <c r="BB213" s="142">
        <v>800</v>
      </c>
      <c r="BC213" s="142">
        <v>543</v>
      </c>
    </row>
    <row r="214" spans="1:55" s="143" customFormat="1" ht="15.75">
      <c r="A214" s="188" t="s">
        <v>353</v>
      </c>
      <c r="B214" s="144">
        <f>E214+F214+G214+H214+I214+J214+K214+L214+M214+N214+O214+P214+Q214+R214+S214+T214+U214+V214+W214+X214+Y214+Z214+AA214+AB214+AC214+AD214+AE214+AF214+AG214+AH214+AI214+AJ214+AK214+AL214+AM214+AN214+AO214+AP214+AQ214+AR214+AS214+AT214+AU214+AV214+AW214+AX214+AY214+AZ214+BA214+BB214+BC214</f>
        <v>30662</v>
      </c>
      <c r="C214" s="140"/>
      <c r="D214" s="141"/>
      <c r="E214" s="142">
        <v>626</v>
      </c>
      <c r="F214" s="142">
        <v>670</v>
      </c>
      <c r="G214" s="142">
        <v>624</v>
      </c>
      <c r="H214" s="142">
        <v>558</v>
      </c>
      <c r="I214" s="142">
        <v>619</v>
      </c>
      <c r="J214" s="142">
        <v>550</v>
      </c>
      <c r="K214" s="142">
        <v>623</v>
      </c>
      <c r="L214" s="142">
        <v>629</v>
      </c>
      <c r="M214" s="142"/>
      <c r="N214" s="142">
        <v>580</v>
      </c>
      <c r="O214" s="142"/>
      <c r="P214" s="142">
        <v>550</v>
      </c>
      <c r="Q214" s="142">
        <v>455</v>
      </c>
      <c r="R214" s="142">
        <v>919</v>
      </c>
      <c r="S214" s="142">
        <v>551</v>
      </c>
      <c r="T214" s="142">
        <v>900</v>
      </c>
      <c r="U214" s="142">
        <v>555</v>
      </c>
      <c r="V214" s="142">
        <v>468</v>
      </c>
      <c r="W214" s="142"/>
      <c r="X214" s="142"/>
      <c r="Y214" s="142">
        <v>180</v>
      </c>
      <c r="Z214" s="142">
        <v>729</v>
      </c>
      <c r="AA214" s="142"/>
      <c r="AB214" s="142">
        <v>755</v>
      </c>
      <c r="AC214" s="142">
        <v>830</v>
      </c>
      <c r="AD214" s="142">
        <v>800</v>
      </c>
      <c r="AE214" s="142">
        <v>590</v>
      </c>
      <c r="AF214" s="142"/>
      <c r="AG214" s="142">
        <v>595</v>
      </c>
      <c r="AH214" s="142">
        <v>812</v>
      </c>
      <c r="AI214" s="142">
        <v>748</v>
      </c>
      <c r="AJ214" s="142">
        <v>523</v>
      </c>
      <c r="AK214" s="142">
        <v>482</v>
      </c>
      <c r="AL214" s="142">
        <v>800</v>
      </c>
      <c r="AM214" s="142"/>
      <c r="AN214" s="142">
        <v>443</v>
      </c>
      <c r="AO214" s="142">
        <v>654</v>
      </c>
      <c r="AP214" s="142">
        <v>544</v>
      </c>
      <c r="AQ214" s="142">
        <v>798</v>
      </c>
      <c r="AR214" s="142">
        <v>1056</v>
      </c>
      <c r="AS214" s="142">
        <v>510</v>
      </c>
      <c r="AT214" s="142"/>
      <c r="AU214" s="142">
        <v>697</v>
      </c>
      <c r="AV214" s="142">
        <v>764</v>
      </c>
      <c r="AW214" s="142">
        <v>3880</v>
      </c>
      <c r="AX214" s="142">
        <v>732</v>
      </c>
      <c r="AY214" s="142">
        <v>820</v>
      </c>
      <c r="AZ214" s="142">
        <v>700</v>
      </c>
      <c r="BA214" s="142"/>
      <c r="BB214" s="142">
        <v>800</v>
      </c>
      <c r="BC214" s="142">
        <v>543</v>
      </c>
    </row>
    <row r="215" spans="1:55" s="143" customFormat="1" ht="15.75">
      <c r="A215" s="188" t="s">
        <v>334</v>
      </c>
      <c r="B215" s="144">
        <v>49503</v>
      </c>
      <c r="C215" s="140"/>
      <c r="D215" s="141"/>
      <c r="E215" s="142">
        <v>49503</v>
      </c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  <c r="Y215" s="142"/>
      <c r="Z215" s="142"/>
      <c r="AA215" s="142"/>
      <c r="AB215" s="142"/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  <c r="AQ215" s="142"/>
      <c r="AR215" s="142"/>
      <c r="AS215" s="142"/>
      <c r="AT215" s="142"/>
      <c r="AU215" s="142"/>
      <c r="AV215" s="142"/>
      <c r="AW215" s="142"/>
      <c r="AX215" s="142"/>
      <c r="AY215" s="142"/>
      <c r="AZ215" s="142"/>
      <c r="BA215" s="142"/>
      <c r="BB215" s="142"/>
      <c r="BC215" s="142"/>
    </row>
    <row r="216" spans="1:55" s="143" customFormat="1" ht="15.75">
      <c r="A216" s="188" t="s">
        <v>264</v>
      </c>
      <c r="B216" s="144">
        <f t="shared" si="32"/>
        <v>31761</v>
      </c>
      <c r="C216" s="140"/>
      <c r="D216" s="141"/>
      <c r="E216" s="142">
        <v>603</v>
      </c>
      <c r="F216" s="142">
        <v>680</v>
      </c>
      <c r="G216" s="142">
        <v>598</v>
      </c>
      <c r="H216" s="142">
        <v>535</v>
      </c>
      <c r="I216" s="142">
        <v>679</v>
      </c>
      <c r="J216" s="142">
        <v>571</v>
      </c>
      <c r="K216" s="142">
        <v>655</v>
      </c>
      <c r="L216" s="151">
        <v>630</v>
      </c>
      <c r="M216" s="142"/>
      <c r="N216" s="142">
        <v>624</v>
      </c>
      <c r="O216" s="142"/>
      <c r="P216" s="142">
        <v>586</v>
      </c>
      <c r="Q216" s="142">
        <v>460</v>
      </c>
      <c r="R216" s="142">
        <v>925</v>
      </c>
      <c r="S216" s="142">
        <v>559</v>
      </c>
      <c r="T216" s="142">
        <v>900</v>
      </c>
      <c r="U216" s="142">
        <v>518</v>
      </c>
      <c r="V216" s="142">
        <v>468</v>
      </c>
      <c r="W216" s="142"/>
      <c r="X216" s="142"/>
      <c r="Y216" s="142">
        <v>210</v>
      </c>
      <c r="Z216" s="142"/>
      <c r="AA216" s="142"/>
      <c r="AB216" s="142">
        <v>785</v>
      </c>
      <c r="AC216" s="142">
        <v>770</v>
      </c>
      <c r="AD216" s="142">
        <v>800</v>
      </c>
      <c r="AE216" s="142">
        <v>561</v>
      </c>
      <c r="AF216" s="142"/>
      <c r="AG216" s="142">
        <v>635</v>
      </c>
      <c r="AH216" s="142">
        <v>812</v>
      </c>
      <c r="AI216" s="142">
        <v>751</v>
      </c>
      <c r="AJ216" s="142">
        <v>550</v>
      </c>
      <c r="AK216" s="142">
        <v>494</v>
      </c>
      <c r="AL216" s="142">
        <v>700</v>
      </c>
      <c r="AM216" s="142">
        <v>669</v>
      </c>
      <c r="AN216" s="142">
        <v>483</v>
      </c>
      <c r="AO216" s="142">
        <v>685</v>
      </c>
      <c r="AP216" s="142">
        <v>829</v>
      </c>
      <c r="AQ216" s="142">
        <v>781</v>
      </c>
      <c r="AR216" s="142">
        <v>1600</v>
      </c>
      <c r="AS216" s="142">
        <v>459</v>
      </c>
      <c r="AT216" s="142"/>
      <c r="AU216" s="142">
        <v>708</v>
      </c>
      <c r="AV216" s="142">
        <v>691</v>
      </c>
      <c r="AW216" s="142">
        <v>4242</v>
      </c>
      <c r="AX216" s="142">
        <v>770</v>
      </c>
      <c r="AY216" s="142">
        <v>828</v>
      </c>
      <c r="AZ216" s="142">
        <v>670</v>
      </c>
      <c r="BA216" s="142"/>
      <c r="BB216" s="142">
        <v>750</v>
      </c>
      <c r="BC216" s="142">
        <v>537</v>
      </c>
    </row>
    <row r="217" spans="1:55" s="143" customFormat="1" ht="15.75">
      <c r="A217" s="188" t="s">
        <v>282</v>
      </c>
      <c r="B217" s="144">
        <f>E217+F217+G217+H217+I217+J217+K217+L217+M217+N217+O217+P217+Q217+R217+S217+T217+U217+V217+W217+X217+Y217+Z217+AA217+AB217+AC217+AD217+AE217+AF217+AG217+AH217+AI217+AJ217+AK217+AL217+AM217+AN217+AO217+AP217+AQ217+AR217+AS217+AT217+AU217+AV217+AW217+AX217+AY217+AZ217+BA217+BB217+BC217</f>
        <v>30962</v>
      </c>
      <c r="C217" s="140"/>
      <c r="D217" s="141"/>
      <c r="E217" s="142">
        <v>675</v>
      </c>
      <c r="F217" s="142">
        <v>540</v>
      </c>
      <c r="G217" s="142">
        <v>472</v>
      </c>
      <c r="H217" s="142">
        <v>436</v>
      </c>
      <c r="I217" s="142">
        <v>571</v>
      </c>
      <c r="J217" s="142">
        <v>500</v>
      </c>
      <c r="K217" s="142">
        <v>505</v>
      </c>
      <c r="L217" s="142">
        <v>520</v>
      </c>
      <c r="M217" s="142"/>
      <c r="N217" s="142">
        <v>525</v>
      </c>
      <c r="O217" s="142"/>
      <c r="P217" s="142">
        <v>509</v>
      </c>
      <c r="Q217" s="142">
        <v>1520</v>
      </c>
      <c r="R217" s="142">
        <v>782</v>
      </c>
      <c r="S217" s="142">
        <v>509</v>
      </c>
      <c r="T217" s="142">
        <v>610</v>
      </c>
      <c r="U217" s="142">
        <v>490</v>
      </c>
      <c r="V217" s="142">
        <v>500</v>
      </c>
      <c r="W217" s="142"/>
      <c r="X217" s="142">
        <v>599</v>
      </c>
      <c r="Y217" s="142">
        <v>550</v>
      </c>
      <c r="Z217" s="142">
        <v>594</v>
      </c>
      <c r="AA217" s="142"/>
      <c r="AB217" s="142">
        <v>635</v>
      </c>
      <c r="AC217" s="142">
        <v>660</v>
      </c>
      <c r="AD217" s="142">
        <v>580</v>
      </c>
      <c r="AE217" s="142">
        <v>478</v>
      </c>
      <c r="AF217" s="142"/>
      <c r="AG217" s="142">
        <v>530</v>
      </c>
      <c r="AH217" s="142">
        <v>658</v>
      </c>
      <c r="AI217" s="142">
        <v>635</v>
      </c>
      <c r="AJ217" s="142">
        <v>440</v>
      </c>
      <c r="AK217" s="142">
        <v>423</v>
      </c>
      <c r="AL217" s="142">
        <v>700</v>
      </c>
      <c r="AM217" s="142"/>
      <c r="AN217" s="142">
        <v>400</v>
      </c>
      <c r="AO217" s="142">
        <v>580</v>
      </c>
      <c r="AP217" s="142">
        <v>3257</v>
      </c>
      <c r="AQ217" s="142">
        <v>604</v>
      </c>
      <c r="AR217" s="142">
        <v>529</v>
      </c>
      <c r="AS217" s="142">
        <v>369</v>
      </c>
      <c r="AT217" s="142"/>
      <c r="AU217" s="142">
        <v>642</v>
      </c>
      <c r="AV217" s="142">
        <v>582</v>
      </c>
      <c r="AW217" s="142">
        <v>3510</v>
      </c>
      <c r="AX217" s="142">
        <v>750</v>
      </c>
      <c r="AY217" s="142">
        <v>654</v>
      </c>
      <c r="AZ217" s="142">
        <v>542</v>
      </c>
      <c r="BA217" s="142"/>
      <c r="BB217" s="142">
        <v>951</v>
      </c>
      <c r="BC217" s="142">
        <v>446</v>
      </c>
    </row>
    <row r="218" spans="1:55" ht="15">
      <c r="A218" s="145"/>
      <c r="B218" s="146"/>
      <c r="C218" s="38"/>
      <c r="D218" s="39"/>
      <c r="E218" s="101"/>
      <c r="F218" s="101"/>
      <c r="G218" s="122"/>
      <c r="H218" s="101"/>
      <c r="I218" s="101"/>
      <c r="J218" s="101"/>
      <c r="K218" s="101"/>
      <c r="L218" s="101"/>
      <c r="M218" s="122"/>
      <c r="N218" s="101"/>
      <c r="O218" s="101"/>
      <c r="P218" s="101"/>
      <c r="Q218" s="101"/>
      <c r="R218" s="122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  <c r="AD218" s="101"/>
      <c r="AE218" s="101"/>
      <c r="AF218" s="101"/>
      <c r="AG218" s="101"/>
      <c r="AH218" s="101"/>
      <c r="AI218" s="101"/>
      <c r="AJ218" s="101"/>
      <c r="AK218" s="122"/>
      <c r="AL218" s="101"/>
      <c r="AM218" s="103"/>
      <c r="AN218" s="101"/>
      <c r="AO218" s="101"/>
      <c r="AP218" s="101"/>
      <c r="AQ218" s="101"/>
      <c r="AR218" s="101"/>
      <c r="AS218" s="101"/>
      <c r="AT218" s="101"/>
      <c r="AU218" s="122"/>
      <c r="AV218" s="101"/>
      <c r="AW218" s="101"/>
      <c r="AX218" s="101"/>
      <c r="AY218" s="101"/>
      <c r="AZ218" s="101"/>
      <c r="BA218" s="101"/>
      <c r="BB218" s="122"/>
      <c r="BC218" s="103"/>
    </row>
    <row r="219" spans="1:55" ht="15">
      <c r="A219" s="145"/>
      <c r="B219" s="146"/>
      <c r="C219" s="38"/>
      <c r="D219" s="39"/>
      <c r="E219" s="101"/>
      <c r="F219" s="101"/>
      <c r="G219" s="122"/>
      <c r="H219" s="101"/>
      <c r="I219" s="101"/>
      <c r="J219" s="101"/>
      <c r="K219" s="101"/>
      <c r="L219" s="101"/>
      <c r="M219" s="122"/>
      <c r="N219" s="101"/>
      <c r="O219" s="101"/>
      <c r="P219" s="101"/>
      <c r="Q219" s="101"/>
      <c r="R219" s="122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  <c r="AD219" s="101"/>
      <c r="AE219" s="101"/>
      <c r="AF219" s="101"/>
      <c r="AG219" s="101"/>
      <c r="AH219" s="101"/>
      <c r="AI219" s="101"/>
      <c r="AJ219" s="101"/>
      <c r="AK219" s="122"/>
      <c r="AL219" s="101"/>
      <c r="AM219" s="103"/>
      <c r="AN219" s="101"/>
      <c r="AO219" s="101"/>
      <c r="AP219" s="101"/>
      <c r="AQ219" s="101"/>
      <c r="AR219" s="101"/>
      <c r="AS219" s="101"/>
      <c r="AT219" s="101"/>
      <c r="AU219" s="122"/>
      <c r="AV219" s="101"/>
      <c r="AW219" s="101"/>
      <c r="AX219" s="101"/>
      <c r="AY219" s="101"/>
      <c r="AZ219" s="101"/>
      <c r="BA219" s="101"/>
      <c r="BB219" s="122"/>
      <c r="BC219" s="103"/>
    </row>
    <row r="220" spans="7:54" ht="12.75">
      <c r="G220" s="122"/>
      <c r="M220" s="20"/>
      <c r="R220" s="20"/>
      <c r="AC220" t="s">
        <v>183</v>
      </c>
      <c r="AK220" s="53"/>
      <c r="AU220" s="53"/>
      <c r="AY220" t="s">
        <v>183</v>
      </c>
      <c r="BB220" s="20"/>
    </row>
    <row r="221" spans="1:18" ht="15.75">
      <c r="A221" s="82"/>
      <c r="B221" s="23"/>
      <c r="C221" s="19"/>
      <c r="D221" s="26"/>
      <c r="R221" s="20"/>
    </row>
    <row r="222" spans="1:7" ht="15.75">
      <c r="A222" s="82"/>
      <c r="B222" s="23"/>
      <c r="C222" s="19"/>
      <c r="D222" s="26"/>
      <c r="G222" s="86"/>
    </row>
    <row r="223" spans="1:4" ht="15.75">
      <c r="A223" s="82"/>
      <c r="B223" s="23"/>
      <c r="C223" s="19"/>
      <c r="D223" s="19"/>
    </row>
    <row r="224" spans="1:55" ht="15.75">
      <c r="A224" s="82"/>
      <c r="B224" s="190"/>
      <c r="C224" s="19"/>
      <c r="D224" s="19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223"/>
    </row>
    <row r="225" spans="1:55" ht="15.75">
      <c r="A225" s="82"/>
      <c r="B225" s="190"/>
      <c r="C225" s="19"/>
      <c r="D225" s="19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223"/>
    </row>
    <row r="226" spans="1:4" ht="15.75">
      <c r="A226" s="221" t="s">
        <v>308</v>
      </c>
      <c r="B226" s="222">
        <f>B231+B232+B233+B234+B235+B236+B238+B239+B230+B237+B229+B228+B227</f>
        <v>49309973</v>
      </c>
      <c r="C226" s="19"/>
      <c r="D226" s="19"/>
    </row>
    <row r="227" spans="1:4" ht="15.75">
      <c r="A227" s="221" t="s">
        <v>371</v>
      </c>
      <c r="B227" s="222">
        <v>3065627</v>
      </c>
      <c r="C227" s="19"/>
      <c r="D227" s="19"/>
    </row>
    <row r="228" spans="1:4" ht="15.75">
      <c r="A228" s="247" t="s">
        <v>357</v>
      </c>
      <c r="B228" s="249">
        <v>2956137</v>
      </c>
      <c r="C228" s="19"/>
      <c r="D228" s="19"/>
    </row>
    <row r="229" spans="1:4" ht="15.75">
      <c r="A229" s="158" t="s">
        <v>338</v>
      </c>
      <c r="B229" s="191">
        <v>2925860</v>
      </c>
      <c r="C229" s="19"/>
      <c r="D229" s="19"/>
    </row>
    <row r="230" spans="1:4" ht="15.75">
      <c r="A230" s="158" t="s">
        <v>313</v>
      </c>
      <c r="B230" s="191">
        <v>3161166</v>
      </c>
      <c r="C230" s="19"/>
      <c r="D230" s="19"/>
    </row>
    <row r="231" spans="1:8" ht="15">
      <c r="A231" s="157" t="s">
        <v>285</v>
      </c>
      <c r="B231" s="131">
        <f>B19+B35+B49+B63+B77+B96+B119</f>
        <v>3289597</v>
      </c>
      <c r="C231" s="19"/>
      <c r="D231" s="19"/>
      <c r="H231" s="66"/>
    </row>
    <row r="232" spans="1:4" ht="15">
      <c r="A232" s="158" t="s">
        <v>286</v>
      </c>
      <c r="B232" s="131">
        <f>B20+B36+B50+B64+B78+B97+B120+B135</f>
        <v>4978801</v>
      </c>
      <c r="C232" s="19"/>
      <c r="D232" s="19"/>
    </row>
    <row r="233" spans="1:2" ht="15">
      <c r="A233" s="158" t="s">
        <v>171</v>
      </c>
      <c r="B233" s="131">
        <f>B21+B37+B51+B65+B79+B98+B112+B121+B136</f>
        <v>5360014</v>
      </c>
    </row>
    <row r="234" spans="1:2" ht="15">
      <c r="A234" s="158" t="s">
        <v>166</v>
      </c>
      <c r="B234" s="131">
        <f>B22+B38+B52+B66+B80+B99+B122</f>
        <v>4287794</v>
      </c>
    </row>
    <row r="235" spans="1:2" ht="15">
      <c r="A235" s="158" t="s">
        <v>287</v>
      </c>
      <c r="B235" s="131">
        <f>B23+B39+B53+B67+B81+B100+B110+B123+B137</f>
        <v>4206058</v>
      </c>
    </row>
    <row r="236" spans="1:2" ht="15">
      <c r="A236" s="158" t="s">
        <v>288</v>
      </c>
      <c r="B236" s="131">
        <f>B24+B40+B54+B68+B82+B101+B111+B124+B138</f>
        <v>4043448</v>
      </c>
    </row>
    <row r="237" spans="1:2" ht="15">
      <c r="A237" s="158" t="s">
        <v>335</v>
      </c>
      <c r="B237" s="131">
        <v>3138000</v>
      </c>
    </row>
    <row r="238" spans="1:2" ht="15">
      <c r="A238" s="158" t="s">
        <v>165</v>
      </c>
      <c r="B238" s="159">
        <f>B25+B41+B55+B69+B83+B102+B125+B139</f>
        <v>4260728</v>
      </c>
    </row>
    <row r="239" spans="1:2" ht="15">
      <c r="A239" s="158" t="s">
        <v>164</v>
      </c>
      <c r="B239" s="131">
        <f>B26+B42+B56+B70+B84+B103+B126+B140</f>
        <v>3636743</v>
      </c>
    </row>
    <row r="240" spans="1:2" ht="15">
      <c r="A240" s="158"/>
      <c r="B240" s="158"/>
    </row>
    <row r="241" spans="1:2" ht="15.75">
      <c r="A241" s="221" t="s">
        <v>309</v>
      </c>
      <c r="B241" s="163">
        <f>B246+B247+B248+B249+B250+B251+B253+B254+B245+B252+B244+B243+B242</f>
        <v>14144922</v>
      </c>
    </row>
    <row r="242" spans="1:2" ht="15.75">
      <c r="A242" s="221" t="s">
        <v>371</v>
      </c>
      <c r="B242" s="163">
        <v>892522</v>
      </c>
    </row>
    <row r="243" spans="1:2" ht="15.75">
      <c r="A243" s="247" t="s">
        <v>356</v>
      </c>
      <c r="B243" s="248">
        <v>879442</v>
      </c>
    </row>
    <row r="244" spans="1:2" ht="15.75">
      <c r="A244" s="158" t="s">
        <v>338</v>
      </c>
      <c r="B244" s="42">
        <v>869468</v>
      </c>
    </row>
    <row r="245" spans="1:2" ht="15.75">
      <c r="A245" s="158" t="s">
        <v>313</v>
      </c>
      <c r="B245" s="42">
        <v>928282</v>
      </c>
    </row>
    <row r="246" spans="1:2" ht="15">
      <c r="A246" s="157" t="s">
        <v>285</v>
      </c>
      <c r="B246" s="131">
        <f aca="true" t="shared" si="33" ref="B246:B251">B149+B164+B179+B194+B209</f>
        <v>1039900</v>
      </c>
    </row>
    <row r="247" spans="1:2" ht="15">
      <c r="A247" s="158" t="s">
        <v>286</v>
      </c>
      <c r="B247" s="131">
        <f t="shared" si="33"/>
        <v>1395588</v>
      </c>
    </row>
    <row r="248" spans="1:2" ht="15">
      <c r="A248" s="158" t="s">
        <v>171</v>
      </c>
      <c r="B248" s="131">
        <f t="shared" si="33"/>
        <v>1433988</v>
      </c>
    </row>
    <row r="249" spans="1:2" ht="15">
      <c r="A249" s="158" t="s">
        <v>166</v>
      </c>
      <c r="B249" s="131">
        <f t="shared" si="33"/>
        <v>1220613</v>
      </c>
    </row>
    <row r="250" spans="1:2" ht="15">
      <c r="A250" s="158" t="s">
        <v>287</v>
      </c>
      <c r="B250" s="131">
        <f t="shared" si="33"/>
        <v>1187351</v>
      </c>
    </row>
    <row r="251" spans="1:2" ht="15">
      <c r="A251" s="158" t="s">
        <v>288</v>
      </c>
      <c r="B251" s="131">
        <f t="shared" si="33"/>
        <v>1178336</v>
      </c>
    </row>
    <row r="252" spans="1:2" ht="15">
      <c r="A252" s="158" t="s">
        <v>335</v>
      </c>
      <c r="B252" s="131">
        <v>909503</v>
      </c>
    </row>
    <row r="253" spans="1:2" ht="15">
      <c r="A253" s="158" t="s">
        <v>165</v>
      </c>
      <c r="B253" s="131">
        <f>B156+B171+B186+B201+B216</f>
        <v>1208561</v>
      </c>
    </row>
    <row r="254" spans="1:2" ht="15">
      <c r="A254" s="158" t="s">
        <v>164</v>
      </c>
      <c r="B254" s="131">
        <f>B157+B172+B187+B202+B217</f>
        <v>1001368</v>
      </c>
    </row>
    <row r="255" spans="1:2" ht="15">
      <c r="A255" s="158"/>
      <c r="B255" s="131"/>
    </row>
    <row r="256" spans="1:2" ht="15.75">
      <c r="A256" s="221" t="s">
        <v>306</v>
      </c>
      <c r="B256" s="163">
        <f>B261+B262+B263+B264+B265+B266+B268+B269+B260+B267+B259+B258+B257</f>
        <v>63454895</v>
      </c>
    </row>
    <row r="257" spans="1:2" ht="15.75">
      <c r="A257" s="221" t="s">
        <v>371</v>
      </c>
      <c r="B257" s="163">
        <v>3958149</v>
      </c>
    </row>
    <row r="258" spans="1:2" ht="15.75">
      <c r="A258" s="247" t="s">
        <v>356</v>
      </c>
      <c r="B258" s="248">
        <v>3835579</v>
      </c>
    </row>
    <row r="259" spans="1:2" ht="15.75">
      <c r="A259" s="158" t="s">
        <v>338</v>
      </c>
      <c r="B259" s="42">
        <v>3795328</v>
      </c>
    </row>
    <row r="260" spans="1:2" ht="15.75">
      <c r="A260" s="158" t="s">
        <v>313</v>
      </c>
      <c r="B260" s="42">
        <f aca="true" t="shared" si="34" ref="B260:B269">B230+B245</f>
        <v>4089448</v>
      </c>
    </row>
    <row r="261" spans="1:2" ht="15">
      <c r="A261" s="157" t="s">
        <v>285</v>
      </c>
      <c r="B261" s="131">
        <f t="shared" si="34"/>
        <v>4329497</v>
      </c>
    </row>
    <row r="262" spans="1:2" ht="15">
      <c r="A262" s="158" t="s">
        <v>286</v>
      </c>
      <c r="B262" s="131">
        <f t="shared" si="34"/>
        <v>6374389</v>
      </c>
    </row>
    <row r="263" spans="1:2" ht="15">
      <c r="A263" s="158" t="s">
        <v>171</v>
      </c>
      <c r="B263" s="131">
        <f t="shared" si="34"/>
        <v>6794002</v>
      </c>
    </row>
    <row r="264" spans="1:2" ht="15">
      <c r="A264" s="158" t="s">
        <v>166</v>
      </c>
      <c r="B264" s="131">
        <f t="shared" si="34"/>
        <v>5508407</v>
      </c>
    </row>
    <row r="265" spans="1:2" ht="15">
      <c r="A265" s="158" t="s">
        <v>287</v>
      </c>
      <c r="B265" s="131">
        <f t="shared" si="34"/>
        <v>5393409</v>
      </c>
    </row>
    <row r="266" spans="1:2" ht="15">
      <c r="A266" s="158" t="s">
        <v>288</v>
      </c>
      <c r="B266" s="131">
        <f t="shared" si="34"/>
        <v>5221784</v>
      </c>
    </row>
    <row r="267" spans="1:2" ht="15">
      <c r="A267" s="158" t="s">
        <v>335</v>
      </c>
      <c r="B267" s="131">
        <f t="shared" si="34"/>
        <v>4047503</v>
      </c>
    </row>
    <row r="268" spans="1:2" ht="15">
      <c r="A268" s="158" t="s">
        <v>165</v>
      </c>
      <c r="B268" s="131">
        <f t="shared" si="34"/>
        <v>5469289</v>
      </c>
    </row>
    <row r="269" spans="1:2" ht="15">
      <c r="A269" s="158" t="s">
        <v>164</v>
      </c>
      <c r="B269" s="131">
        <f t="shared" si="34"/>
        <v>4638111</v>
      </c>
    </row>
    <row r="270" spans="1:2" ht="15">
      <c r="A270" s="160"/>
      <c r="B270" s="160"/>
    </row>
    <row r="271" spans="1:2" ht="15">
      <c r="A271" s="160"/>
      <c r="B271" s="161"/>
    </row>
    <row r="272" spans="1:2" ht="15">
      <c r="A272" s="160"/>
      <c r="B272" s="161"/>
    </row>
    <row r="273" ht="12.75">
      <c r="B273" s="66"/>
    </row>
    <row r="285" spans="1:2" ht="15.75">
      <c r="A285" s="23"/>
      <c r="B285" s="156"/>
    </row>
    <row r="286" spans="1:2" ht="12.75">
      <c r="A286" s="155"/>
      <c r="B286" s="66"/>
    </row>
    <row r="287" ht="12.75">
      <c r="B287" s="66"/>
    </row>
    <row r="288" ht="12.75">
      <c r="B288" s="66"/>
    </row>
    <row r="289" ht="12.75">
      <c r="B289" s="66"/>
    </row>
    <row r="290" ht="12.75">
      <c r="B290" s="66"/>
    </row>
    <row r="291" ht="12.75">
      <c r="B291" s="66"/>
    </row>
    <row r="292" ht="12.75">
      <c r="B292" s="66"/>
    </row>
    <row r="293" ht="12.75">
      <c r="B293" s="66"/>
    </row>
  </sheetData>
  <sheetProtection/>
  <protectedRanges>
    <protectedRange password="CC3D" sqref="D38" name="Zonă1_3"/>
    <protectedRange password="CC3D" sqref="D39" name="Zonă1"/>
    <protectedRange password="CC3D" sqref="D41" name="Zonă1_7"/>
    <protectedRange password="CC3D" sqref="D42" name="Zonă1_8"/>
    <protectedRange password="CC3D" sqref="D80" name="Zonă1_9"/>
    <protectedRange password="CC3D" sqref="D81" name="Zonă1_10"/>
    <protectedRange password="CC3D" sqref="D83" name="Zonă1_12"/>
    <protectedRange password="CC3D" sqref="D84" name="Zonă1_14"/>
    <protectedRange password="CC3D" sqref="D21" name="Zonă1_13"/>
    <protectedRange password="CC3D" sqref="D23" name="Zonă1_16"/>
    <protectedRange password="CC3D" sqref="D25" name="Zonă1_18"/>
    <protectedRange password="CC3D" sqref="D26" name="Zonă1_19"/>
    <protectedRange password="CC3D" sqref="D103" name="Zonă1_20"/>
    <protectedRange password="CC3D" sqref="D102" name="Zonă1_21"/>
    <protectedRange password="CC3D" sqref="D100" name="Zonă1_23"/>
    <protectedRange password="CC3D" sqref="D99" name="Zonă1_24"/>
    <protectedRange password="CC3D" sqref="D98" name="Zonă1_25"/>
    <protectedRange password="CC3D" sqref="D97" name="Zonă1_26"/>
    <protectedRange password="CC3D" sqref="D77" name="Zonă1_27"/>
    <protectedRange password="CC3D" sqref="D56:D57" name="Zonă1_28"/>
    <protectedRange password="CC3D" sqref="D55" name="Zonă1_29"/>
    <protectedRange password="CC3D" sqref="D53" name="Zonă1_31"/>
    <protectedRange password="CC3D" sqref="D52" name="Zonă1_32"/>
    <protectedRange password="CC3D" sqref="D51" name="Zonă1_33"/>
    <protectedRange password="CC3D" sqref="D50" name="Zonă1_34"/>
    <protectedRange password="CC3D" sqref="D126" name="Zonă1_36"/>
    <protectedRange password="CC3D" sqref="D125" name="Zonă1_37"/>
    <protectedRange password="CC3D" sqref="D123" name="Zonă1_39"/>
    <protectedRange password="CC3D" sqref="D122" name="Zonă1_40"/>
    <protectedRange password="CC3D" sqref="D121" name="Zonă1_41"/>
    <protectedRange password="CC3D" sqref="D120" name="Zonă1_42"/>
    <protectedRange password="CC3D" sqref="D70" name="Zonă1_43"/>
    <protectedRange password="CC3D" sqref="D67" name="Zonă1_45"/>
    <protectedRange password="CC3D" sqref="D66" name="Zonă1_46"/>
    <protectedRange password="CC3D" sqref="D65" name="Zonă1_47"/>
    <protectedRange password="CC3D" sqref="D64" name="Zonă1_48"/>
    <protectedRange password="CC3D" sqref="D157" name="Zonă1_49"/>
    <protectedRange password="CC3D" sqref="D156" name="Zonă1_50"/>
    <protectedRange password="CC3D" sqref="D153" name="Zonă1_52"/>
    <protectedRange password="CC3D" sqref="D152" name="Zonă1_53"/>
    <protectedRange password="CC3D" sqref="D151" name="Zonă1_54"/>
    <protectedRange password="CC3D" sqref="D150" name="Zonă1_55"/>
    <protectedRange password="CC3D" sqref="D149" name="Zonă1_56"/>
    <protectedRange password="CC3D" sqref="D172:D173" name="Zonă1_57"/>
    <protectedRange password="CC3D" sqref="D171" name="Zonă1_58"/>
    <protectedRange password="CC3D" sqref="D168" name="Zonă1_61"/>
    <protectedRange password="CC3D" sqref="D167" name="Zonă1_62"/>
    <protectedRange password="CC3D" sqref="D166" name="Zonă1_63"/>
    <protectedRange password="CC3D" sqref="D165" name="Zonă1_64"/>
    <protectedRange password="CC3D" sqref="D164" name="Zonă1_2"/>
    <protectedRange password="CC3D" sqref="D187" name="Zonă1_59"/>
    <protectedRange password="CC3D" sqref="D186" name="Zonă1_65"/>
    <protectedRange password="CC3D" sqref="D183" name="Zonă1_68"/>
    <protectedRange password="CC3D" sqref="D182" name="Zonă1_69"/>
    <protectedRange password="CC3D" sqref="D181" name="Zonă1_70"/>
    <protectedRange password="CC3D" sqref="D180" name="Zonă1_71"/>
    <protectedRange password="CC3D" sqref="D179" name="Zonă1_72"/>
    <protectedRange password="CC3D" sqref="D202:D203" name="Zonă1_73"/>
    <protectedRange password="CC3D" sqref="D201" name="Zonă1_74"/>
    <protectedRange password="CC3D" sqref="D198" name="Zonă1_76"/>
    <protectedRange password="CC3D" sqref="D197" name="Zonă1_77"/>
    <protectedRange password="CC3D" sqref="D196" name="Zonă1_78"/>
    <protectedRange password="CC3D" sqref="D195" name="Zonă1_79"/>
    <protectedRange password="CC3D" sqref="D194" name="Zonă1_80"/>
    <protectedRange password="CC3D" sqref="D216" name="Zonă1_82"/>
    <protectedRange password="CC3D" sqref="D213" name="Zonă1_84"/>
    <protectedRange password="CC3D" sqref="D211" name="Zonă1_85"/>
    <protectedRange password="CC3D" sqref="D210" name="Zonă1_86"/>
    <protectedRange password="CC3D" sqref="D209" name="Zonă1_87"/>
    <protectedRange password="CC3D" sqref="D212" name="Zonă1_88"/>
    <protectedRange password="CC3D" sqref="D24" name="Zonă1_89"/>
    <protectedRange password="CC3D" sqref="D40" name="Zonă1_90"/>
    <protectedRange password="CC3D" sqref="D54" name="Zonă1_91"/>
    <protectedRange password="CC3D" sqref="D68" name="Zonă1_92"/>
    <protectedRange password="CC3D" sqref="D82" name="Zonă1_93"/>
    <protectedRange password="CC3D" sqref="D101" name="Zonă1_94"/>
    <protectedRange password="CC3D" sqref="D124" name="Zonă1_95"/>
    <protectedRange password="CC3D" sqref="D138" name="Zonă1_96"/>
    <protectedRange password="CC3D" sqref="D154:D155" name="Zonă1_97"/>
    <protectedRange password="CC3D" sqref="D169:D170" name="Zonă1_98"/>
    <protectedRange password="CC3D" sqref="D184:D185 D199:D200" name="Zonă1_99"/>
    <protectedRange password="CC3D" sqref="D140" name="Zonă1_4"/>
    <protectedRange password="CC3D" sqref="D135" name="Zonă1_11"/>
    <protectedRange password="CC3D" sqref="D139" name="Zonă1_17"/>
    <protectedRange password="CC3D" sqref="D137" name="Zonă1_6"/>
    <protectedRange password="CC3D" sqref="D136" name="Zonă1_22"/>
    <protectedRange password="CC3D" sqref="D111" name="Zonă1_30"/>
    <protectedRange password="CC3D" sqref="D112:D113" name="Zonă1_38"/>
    <protectedRange password="CC3D" sqref="D22" name="Zonă1_44"/>
    <protectedRange password="CC3D" sqref="D20" name="Zonă1_15"/>
    <protectedRange password="CC3D" sqref="D69" name="Zonă1_51"/>
    <protectedRange password="CC3D" sqref="D110" name="Zonă1_1"/>
    <protectedRange password="CC3D" sqref="D217" name="Zonă1_5"/>
    <protectedRange password="CC3D" sqref="D214:D215" name="Zonă1_35"/>
  </protectedRanges>
  <mergeCells count="2">
    <mergeCell ref="A4:B4"/>
    <mergeCell ref="AW8:AW9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B1:BH9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L16" sqref="L16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54.00390625" style="0" customWidth="1"/>
    <col min="4" max="4" width="24.140625" style="0" customWidth="1"/>
    <col min="5" max="5" width="2.421875" style="0" hidden="1" customWidth="1"/>
    <col min="6" max="6" width="4.28125" style="0" hidden="1" customWidth="1"/>
    <col min="7" max="7" width="7.57421875" style="54" bestFit="1" customWidth="1"/>
    <col min="8" max="8" width="8.7109375" style="54" customWidth="1"/>
    <col min="9" max="9" width="8.140625" style="0" bestFit="1" customWidth="1"/>
    <col min="10" max="11" width="8.8515625" style="0" customWidth="1"/>
    <col min="12" max="12" width="9.57421875" style="54" bestFit="1" customWidth="1"/>
    <col min="13" max="13" width="10.7109375" style="0" customWidth="1"/>
    <col min="14" max="14" width="8.8515625" style="0" bestFit="1" customWidth="1"/>
    <col min="15" max="15" width="9.421875" style="0" customWidth="1"/>
    <col min="17" max="17" width="10.7109375" style="54" customWidth="1"/>
    <col min="18" max="18" width="11.140625" style="54" bestFit="1" customWidth="1"/>
    <col min="19" max="19" width="8.28125" style="0" customWidth="1"/>
    <col min="20" max="20" width="12.421875" style="0" bestFit="1" customWidth="1"/>
    <col min="21" max="21" width="10.140625" style="0" bestFit="1" customWidth="1"/>
    <col min="22" max="22" width="11.7109375" style="0" customWidth="1"/>
    <col min="23" max="23" width="9.421875" style="0" bestFit="1" customWidth="1"/>
    <col min="24" max="24" width="10.00390625" style="0" customWidth="1"/>
    <col min="25" max="25" width="8.8515625" style="0" bestFit="1" customWidth="1"/>
    <col min="26" max="26" width="9.00390625" style="0" customWidth="1"/>
    <col min="27" max="27" width="10.57421875" style="0" bestFit="1" customWidth="1"/>
    <col min="28" max="28" width="12.57421875" style="0" bestFit="1" customWidth="1"/>
    <col min="29" max="29" width="10.00390625" style="54" bestFit="1" customWidth="1"/>
    <col min="30" max="30" width="9.8515625" style="0" customWidth="1"/>
    <col min="31" max="31" width="10.140625" style="0" customWidth="1"/>
    <col min="32" max="32" width="11.00390625" style="0" bestFit="1" customWidth="1"/>
    <col min="33" max="33" width="8.57421875" style="54" customWidth="1"/>
    <col min="34" max="34" width="8.00390625" style="0" customWidth="1"/>
    <col min="35" max="35" width="8.00390625" style="54" customWidth="1"/>
    <col min="36" max="36" width="10.140625" style="54" bestFit="1" customWidth="1"/>
    <col min="37" max="37" width="11.8515625" style="0" bestFit="1" customWidth="1"/>
    <col min="38" max="38" width="8.140625" style="0" customWidth="1"/>
    <col min="39" max="39" width="9.28125" style="54" customWidth="1"/>
    <col min="40" max="40" width="9.8515625" style="0" bestFit="1" customWidth="1"/>
    <col min="41" max="41" width="12.421875" style="0" bestFit="1" customWidth="1"/>
    <col min="42" max="42" width="7.8515625" style="0" customWidth="1"/>
    <col min="43" max="43" width="8.28125" style="54" bestFit="1" customWidth="1"/>
    <col min="44" max="44" width="8.8515625" style="0" customWidth="1"/>
    <col min="45" max="45" width="8.421875" style="0" bestFit="1" customWidth="1"/>
    <col min="46" max="46" width="11.140625" style="0" bestFit="1" customWidth="1"/>
    <col min="47" max="47" width="11.57421875" style="0" bestFit="1" customWidth="1"/>
    <col min="48" max="49" width="9.00390625" style="0" customWidth="1"/>
    <col min="50" max="50" width="7.57421875" style="0" bestFit="1" customWidth="1"/>
    <col min="51" max="51" width="8.7109375" style="0" customWidth="1"/>
    <col min="52" max="52" width="8.57421875" style="0" customWidth="1"/>
    <col min="53" max="53" width="8.421875" style="0" customWidth="1"/>
    <col min="54" max="54" width="7.8515625" style="0" bestFit="1" customWidth="1"/>
    <col min="55" max="55" width="11.57421875" style="0" bestFit="1" customWidth="1"/>
    <col min="56" max="56" width="7.7109375" style="0" customWidth="1"/>
    <col min="57" max="57" width="9.421875" style="0" customWidth="1"/>
  </cols>
  <sheetData>
    <row r="1" ht="12.75">
      <c r="D1" s="3"/>
    </row>
    <row r="2" spans="3:4" ht="18">
      <c r="C2" s="278" t="s">
        <v>94</v>
      </c>
      <c r="D2" s="3"/>
    </row>
    <row r="3" spans="3:4" ht="18">
      <c r="C3" s="278" t="s">
        <v>445</v>
      </c>
      <c r="D3" s="3"/>
    </row>
    <row r="4" spans="3:4" ht="12.75">
      <c r="C4" s="47"/>
      <c r="D4" s="3"/>
    </row>
    <row r="5" spans="2:4" ht="15">
      <c r="B5" s="275" t="s">
        <v>438</v>
      </c>
      <c r="C5" s="263" t="s">
        <v>427</v>
      </c>
      <c r="D5" s="265"/>
    </row>
    <row r="6" spans="2:4" ht="14.25">
      <c r="B6" s="275">
        <v>1</v>
      </c>
      <c r="C6" s="269" t="s">
        <v>428</v>
      </c>
      <c r="D6" s="265">
        <v>1822.22</v>
      </c>
    </row>
    <row r="7" spans="2:4" ht="14.25">
      <c r="B7" s="275">
        <v>2</v>
      </c>
      <c r="C7" s="269" t="s">
        <v>429</v>
      </c>
      <c r="D7" s="275" t="s">
        <v>441</v>
      </c>
    </row>
    <row r="8" spans="2:4" ht="14.25">
      <c r="B8" s="275">
        <v>3</v>
      </c>
      <c r="C8" s="269" t="s">
        <v>432</v>
      </c>
      <c r="D8" s="265"/>
    </row>
    <row r="9" spans="2:4" ht="14.25">
      <c r="B9" s="275">
        <v>4</v>
      </c>
      <c r="C9" s="269" t="s">
        <v>430</v>
      </c>
      <c r="D9" s="275" t="s">
        <v>443</v>
      </c>
    </row>
    <row r="10" spans="2:4" ht="14.25">
      <c r="B10" s="275">
        <v>5</v>
      </c>
      <c r="C10" s="269" t="s">
        <v>431</v>
      </c>
      <c r="D10" s="275" t="s">
        <v>442</v>
      </c>
    </row>
    <row r="11" spans="2:4" ht="14.25">
      <c r="B11" s="279"/>
      <c r="C11" s="268"/>
      <c r="D11" s="270" t="s">
        <v>435</v>
      </c>
    </row>
    <row r="12" spans="2:4" ht="15">
      <c r="B12" s="275" t="s">
        <v>439</v>
      </c>
      <c r="C12" s="271" t="s">
        <v>426</v>
      </c>
      <c r="D12" s="272" t="s">
        <v>434</v>
      </c>
    </row>
    <row r="13" spans="2:43" s="22" customFormat="1" ht="15">
      <c r="B13" s="272">
        <v>1</v>
      </c>
      <c r="C13" s="266" t="s">
        <v>417</v>
      </c>
      <c r="D13" s="284">
        <f>D14+D15+D16+D17+D18+D19</f>
        <v>83091</v>
      </c>
      <c r="G13" s="292"/>
      <c r="H13" s="292"/>
      <c r="L13" s="292"/>
      <c r="Q13" s="292"/>
      <c r="R13" s="292"/>
      <c r="AC13" s="292"/>
      <c r="AG13" s="292"/>
      <c r="AI13" s="292"/>
      <c r="AJ13" s="292"/>
      <c r="AM13" s="292"/>
      <c r="AQ13" s="292"/>
    </row>
    <row r="14" spans="2:4" ht="14.25">
      <c r="B14" s="275">
        <v>2</v>
      </c>
      <c r="C14" s="265" t="s">
        <v>416</v>
      </c>
      <c r="D14" s="285">
        <v>77870</v>
      </c>
    </row>
    <row r="15" spans="2:4" ht="14.25">
      <c r="B15" s="275">
        <v>3</v>
      </c>
      <c r="C15" s="265" t="s">
        <v>418</v>
      </c>
      <c r="D15" s="285">
        <v>5221</v>
      </c>
    </row>
    <row r="16" spans="2:4" ht="14.25">
      <c r="B16" s="275">
        <v>4</v>
      </c>
      <c r="C16" s="265" t="s">
        <v>400</v>
      </c>
      <c r="D16" s="285"/>
    </row>
    <row r="17" spans="2:4" ht="14.25">
      <c r="B17" s="275">
        <v>5</v>
      </c>
      <c r="C17" s="265" t="s">
        <v>419</v>
      </c>
      <c r="D17" s="285"/>
    </row>
    <row r="18" spans="2:4" ht="14.25">
      <c r="B18" s="275">
        <v>6</v>
      </c>
      <c r="C18" s="265" t="s">
        <v>436</v>
      </c>
      <c r="D18" s="285"/>
    </row>
    <row r="19" spans="2:4" ht="14.25">
      <c r="B19" s="275">
        <v>7</v>
      </c>
      <c r="C19" s="265" t="s">
        <v>420</v>
      </c>
      <c r="D19" s="285"/>
    </row>
    <row r="20" spans="2:43" s="22" customFormat="1" ht="15">
      <c r="B20" s="272">
        <v>8</v>
      </c>
      <c r="C20" s="298" t="s">
        <v>421</v>
      </c>
      <c r="D20" s="284">
        <f>D21+D22+D23+D24+D25</f>
        <v>18720</v>
      </c>
      <c r="G20" s="292"/>
      <c r="H20" s="292"/>
      <c r="L20" s="292"/>
      <c r="Q20" s="292"/>
      <c r="R20" s="292"/>
      <c r="AC20" s="292"/>
      <c r="AG20" s="292"/>
      <c r="AI20" s="292"/>
      <c r="AJ20" s="292"/>
      <c r="AM20" s="292"/>
      <c r="AQ20" s="292"/>
    </row>
    <row r="21" spans="2:4" ht="14.25">
      <c r="B21" s="275">
        <v>9</v>
      </c>
      <c r="C21" s="281" t="s">
        <v>433</v>
      </c>
      <c r="D21" s="285">
        <v>13129</v>
      </c>
    </row>
    <row r="22" spans="2:6" ht="15.75">
      <c r="B22" s="275">
        <v>10</v>
      </c>
      <c r="C22" s="281" t="s">
        <v>422</v>
      </c>
      <c r="D22" s="285">
        <v>416</v>
      </c>
      <c r="E22" s="24"/>
      <c r="F22" s="25"/>
    </row>
    <row r="23" spans="2:6" ht="18">
      <c r="B23" s="275">
        <v>11</v>
      </c>
      <c r="C23" s="281" t="s">
        <v>423</v>
      </c>
      <c r="D23" s="285">
        <v>4321</v>
      </c>
      <c r="E23" s="10"/>
      <c r="F23" s="11"/>
    </row>
    <row r="24" spans="2:6" ht="15.75">
      <c r="B24" s="275">
        <v>12</v>
      </c>
      <c r="C24" s="281" t="s">
        <v>424</v>
      </c>
      <c r="D24" s="285">
        <v>148</v>
      </c>
      <c r="E24" s="24"/>
      <c r="F24" s="25"/>
    </row>
    <row r="25" spans="2:6" ht="18">
      <c r="B25" s="275">
        <v>13</v>
      </c>
      <c r="C25" s="281" t="s">
        <v>425</v>
      </c>
      <c r="D25" s="285">
        <v>706</v>
      </c>
      <c r="E25" s="10"/>
      <c r="F25" s="11"/>
    </row>
    <row r="26" spans="2:6" ht="18">
      <c r="B26" s="280"/>
      <c r="C26" s="267"/>
      <c r="D26" s="286"/>
      <c r="E26" s="10"/>
      <c r="F26" s="11"/>
    </row>
    <row r="27" spans="2:43" s="22" customFormat="1" ht="18">
      <c r="B27" s="272" t="s">
        <v>439</v>
      </c>
      <c r="C27" s="271" t="s">
        <v>401</v>
      </c>
      <c r="D27" s="284">
        <f>D28+D29+D30+D31+D32+D33+D34+D35+D36+D37+D38+D39+D40+D41+D42+D43</f>
        <v>16445.350000000002</v>
      </c>
      <c r="E27" s="291"/>
      <c r="F27" s="291"/>
      <c r="G27" s="292"/>
      <c r="H27" s="292"/>
      <c r="L27" s="292"/>
      <c r="Q27" s="292"/>
      <c r="R27" s="292"/>
      <c r="AC27" s="292"/>
      <c r="AG27" s="292"/>
      <c r="AI27" s="292"/>
      <c r="AJ27" s="292"/>
      <c r="AM27" s="292"/>
      <c r="AQ27" s="292"/>
    </row>
    <row r="28" spans="2:6" ht="18">
      <c r="B28" s="275">
        <v>1</v>
      </c>
      <c r="C28" s="265" t="s">
        <v>402</v>
      </c>
      <c r="D28" s="285"/>
      <c r="E28" s="10"/>
      <c r="F28" s="11"/>
    </row>
    <row r="29" spans="2:6" ht="18">
      <c r="B29" s="275">
        <v>2</v>
      </c>
      <c r="C29" s="265" t="s">
        <v>403</v>
      </c>
      <c r="D29" s="285">
        <v>3754.68</v>
      </c>
      <c r="E29" s="10"/>
      <c r="F29" s="11"/>
    </row>
    <row r="30" spans="2:6" ht="18">
      <c r="B30" s="275">
        <v>3</v>
      </c>
      <c r="C30" s="265" t="s">
        <v>404</v>
      </c>
      <c r="D30" s="285">
        <v>6375.77</v>
      </c>
      <c r="E30" s="10"/>
      <c r="F30" s="11"/>
    </row>
    <row r="31" spans="2:6" ht="18">
      <c r="B31" s="275">
        <v>4</v>
      </c>
      <c r="C31" s="265" t="s">
        <v>405</v>
      </c>
      <c r="D31" s="285">
        <v>416.68</v>
      </c>
      <c r="E31" s="10"/>
      <c r="F31" s="11"/>
    </row>
    <row r="32" spans="2:6" ht="18">
      <c r="B32" s="275">
        <v>5</v>
      </c>
      <c r="C32" s="265" t="s">
        <v>406</v>
      </c>
      <c r="D32" s="285"/>
      <c r="E32" s="10"/>
      <c r="F32" s="11"/>
    </row>
    <row r="33" spans="2:6" ht="18">
      <c r="B33" s="275">
        <v>6</v>
      </c>
      <c r="C33" s="265" t="s">
        <v>393</v>
      </c>
      <c r="D33" s="285"/>
      <c r="E33" s="10"/>
      <c r="F33" s="11"/>
    </row>
    <row r="34" spans="2:6" ht="18">
      <c r="B34" s="275">
        <v>7</v>
      </c>
      <c r="C34" s="265" t="s">
        <v>407</v>
      </c>
      <c r="D34" s="285"/>
      <c r="E34" s="10"/>
      <c r="F34" s="11"/>
    </row>
    <row r="35" spans="2:6" ht="18">
      <c r="B35" s="275">
        <v>8</v>
      </c>
      <c r="C35" s="265" t="s">
        <v>408</v>
      </c>
      <c r="D35" s="285">
        <v>1265.27</v>
      </c>
      <c r="E35" s="10"/>
      <c r="F35" s="11"/>
    </row>
    <row r="36" spans="2:6" ht="18">
      <c r="B36" s="275">
        <v>9</v>
      </c>
      <c r="C36" s="264" t="s">
        <v>409</v>
      </c>
      <c r="D36" s="285"/>
      <c r="E36" s="10"/>
      <c r="F36" s="11"/>
    </row>
    <row r="37" spans="2:6" ht="18">
      <c r="B37" s="275">
        <v>10</v>
      </c>
      <c r="C37" s="264" t="s">
        <v>410</v>
      </c>
      <c r="D37" s="285">
        <v>190.61</v>
      </c>
      <c r="E37" s="10"/>
      <c r="F37" s="11"/>
    </row>
    <row r="38" spans="2:6" ht="18">
      <c r="B38" s="275">
        <v>11</v>
      </c>
      <c r="C38" s="264" t="s">
        <v>411</v>
      </c>
      <c r="D38" s="285"/>
      <c r="E38" s="10"/>
      <c r="F38" s="11"/>
    </row>
    <row r="39" spans="2:6" ht="18">
      <c r="B39" s="275">
        <v>12</v>
      </c>
      <c r="C39" s="264" t="s">
        <v>412</v>
      </c>
      <c r="E39" s="10"/>
      <c r="F39" s="11"/>
    </row>
    <row r="40" spans="2:6" ht="18">
      <c r="B40" s="275">
        <v>13</v>
      </c>
      <c r="C40" s="264" t="s">
        <v>413</v>
      </c>
      <c r="D40" s="285"/>
      <c r="E40" s="10"/>
      <c r="F40" s="11"/>
    </row>
    <row r="41" spans="2:6" ht="18">
      <c r="B41" s="275">
        <v>14</v>
      </c>
      <c r="C41" s="264" t="s">
        <v>414</v>
      </c>
      <c r="D41" s="285"/>
      <c r="E41" s="10"/>
      <c r="F41" s="11"/>
    </row>
    <row r="42" spans="2:6" ht="18">
      <c r="B42" s="275">
        <v>15</v>
      </c>
      <c r="C42" s="264" t="s">
        <v>415</v>
      </c>
      <c r="D42" s="285"/>
      <c r="E42" s="10"/>
      <c r="F42" s="11"/>
    </row>
    <row r="43" spans="2:6" ht="18">
      <c r="B43" s="275">
        <v>16</v>
      </c>
      <c r="C43" s="264" t="s">
        <v>444</v>
      </c>
      <c r="D43" s="285">
        <v>4442.34</v>
      </c>
      <c r="E43" s="10"/>
      <c r="F43" s="11"/>
    </row>
    <row r="44" spans="2:6" ht="18">
      <c r="B44" s="280"/>
      <c r="C44" s="267"/>
      <c r="D44" s="273"/>
      <c r="E44" s="10"/>
      <c r="F44" s="11"/>
    </row>
    <row r="45" spans="2:55" ht="15">
      <c r="B45" s="279"/>
      <c r="C45" s="274"/>
      <c r="D45" s="268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217"/>
      <c r="AH45" s="217"/>
      <c r="AI45" s="217"/>
      <c r="AJ45" s="217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129"/>
      <c r="BB45" s="86"/>
      <c r="BC45" s="86"/>
    </row>
    <row r="46" spans="2:58" s="22" customFormat="1" ht="15">
      <c r="B46" s="272" t="s">
        <v>439</v>
      </c>
      <c r="C46" s="263" t="s">
        <v>398</v>
      </c>
      <c r="D46" s="283">
        <f>D48+D49+D50+D51+D52</f>
        <v>1111.72</v>
      </c>
      <c r="E46" s="125"/>
      <c r="F46" s="125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293"/>
      <c r="Z46" s="293"/>
      <c r="AA46" s="293"/>
      <c r="AB46" s="293"/>
      <c r="AC46" s="293"/>
      <c r="AD46" s="293"/>
      <c r="AE46" s="293"/>
      <c r="AF46" s="293"/>
      <c r="AG46" s="293"/>
      <c r="AH46" s="293"/>
      <c r="AI46" s="293"/>
      <c r="AJ46" s="293"/>
      <c r="AK46" s="293"/>
      <c r="AL46" s="293"/>
      <c r="AM46" s="293"/>
      <c r="AN46" s="293"/>
      <c r="AO46" s="294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3"/>
      <c r="BF46" s="125"/>
    </row>
    <row r="47" spans="2:58" ht="14.25">
      <c r="B47" s="275">
        <v>1</v>
      </c>
      <c r="C47" s="269" t="s">
        <v>437</v>
      </c>
      <c r="D47" s="287">
        <v>1</v>
      </c>
      <c r="E47" s="2"/>
      <c r="F47" s="2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5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254"/>
      <c r="BA47" s="254"/>
      <c r="BB47" s="254"/>
      <c r="BC47" s="254"/>
      <c r="BD47" s="254"/>
      <c r="BE47" s="254"/>
      <c r="BF47" s="3"/>
    </row>
    <row r="48" spans="2:58" ht="14.25">
      <c r="B48" s="275">
        <v>2</v>
      </c>
      <c r="C48" s="265" t="s">
        <v>392</v>
      </c>
      <c r="D48" s="287">
        <v>1111.72</v>
      </c>
      <c r="E48" s="2"/>
      <c r="F48" s="2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8"/>
      <c r="AP48" s="250"/>
      <c r="AQ48" s="250"/>
      <c r="AR48" s="250"/>
      <c r="AS48" s="250"/>
      <c r="AT48" s="250"/>
      <c r="AU48" s="250"/>
      <c r="AV48" s="250"/>
      <c r="AW48" s="250"/>
      <c r="AX48" s="250"/>
      <c r="AY48" s="250"/>
      <c r="AZ48" s="250"/>
      <c r="BA48" s="250"/>
      <c r="BB48" s="250"/>
      <c r="BC48" s="250"/>
      <c r="BD48" s="250"/>
      <c r="BE48" s="250"/>
      <c r="BF48" s="3"/>
    </row>
    <row r="49" spans="2:58" ht="14.25">
      <c r="B49" s="275">
        <v>3</v>
      </c>
      <c r="C49" s="265" t="s">
        <v>393</v>
      </c>
      <c r="D49" s="288"/>
      <c r="E49" s="250"/>
      <c r="F49" s="251"/>
      <c r="G49" s="254"/>
      <c r="H49" s="254"/>
      <c r="I49" s="254"/>
      <c r="J49" s="254"/>
      <c r="K49" s="254"/>
      <c r="L49" s="254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3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3"/>
    </row>
    <row r="50" spans="2:58" ht="14.25">
      <c r="B50" s="275">
        <v>4</v>
      </c>
      <c r="C50" s="269" t="s">
        <v>395</v>
      </c>
      <c r="D50" s="285"/>
      <c r="E50" s="33"/>
      <c r="F50" s="34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89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3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3"/>
    </row>
    <row r="51" spans="2:60" ht="14.25">
      <c r="B51" s="275">
        <v>5</v>
      </c>
      <c r="C51" s="265" t="s">
        <v>396</v>
      </c>
      <c r="D51" s="285"/>
      <c r="E51" s="38"/>
      <c r="F51" s="39"/>
      <c r="BH51" s="66"/>
    </row>
    <row r="52" spans="2:60" ht="14.25">
      <c r="B52" s="275">
        <v>6</v>
      </c>
      <c r="C52" s="265" t="s">
        <v>399</v>
      </c>
      <c r="D52" s="285"/>
      <c r="E52" s="38"/>
      <c r="F52" s="39"/>
      <c r="BH52" s="66"/>
    </row>
    <row r="53" spans="2:60" s="22" customFormat="1" ht="15">
      <c r="B53" s="272" t="s">
        <v>439</v>
      </c>
      <c r="C53" s="263" t="s">
        <v>397</v>
      </c>
      <c r="D53" s="295">
        <f>D55+D56+D57+D58+D59</f>
        <v>3224</v>
      </c>
      <c r="E53" s="243"/>
      <c r="F53" s="296"/>
      <c r="G53" s="292"/>
      <c r="H53" s="292"/>
      <c r="L53" s="292"/>
      <c r="Q53" s="292"/>
      <c r="R53" s="292"/>
      <c r="AC53" s="292"/>
      <c r="AG53" s="292"/>
      <c r="AI53" s="292"/>
      <c r="AJ53" s="292"/>
      <c r="AM53" s="292"/>
      <c r="AQ53" s="292"/>
      <c r="BH53" s="297"/>
    </row>
    <row r="54" spans="2:60" ht="14.25">
      <c r="B54" s="275">
        <v>1</v>
      </c>
      <c r="C54" s="269" t="s">
        <v>437</v>
      </c>
      <c r="D54" s="289">
        <v>1</v>
      </c>
      <c r="E54" s="38"/>
      <c r="F54" s="39"/>
      <c r="BH54" s="66"/>
    </row>
    <row r="55" spans="2:6" ht="14.25">
      <c r="B55" s="275">
        <v>2</v>
      </c>
      <c r="C55" s="269" t="s">
        <v>392</v>
      </c>
      <c r="D55" s="289"/>
      <c r="E55" s="38"/>
      <c r="F55" s="39"/>
    </row>
    <row r="56" spans="2:6" ht="14.25">
      <c r="B56" s="275">
        <v>3</v>
      </c>
      <c r="C56" s="269" t="s">
        <v>393</v>
      </c>
      <c r="D56" s="289"/>
      <c r="E56" s="38"/>
      <c r="F56" s="39"/>
    </row>
    <row r="57" spans="2:6" ht="14.25">
      <c r="B57" s="275">
        <v>4</v>
      </c>
      <c r="C57" s="269" t="s">
        <v>395</v>
      </c>
      <c r="D57" s="289"/>
      <c r="E57" s="38"/>
      <c r="F57" s="39"/>
    </row>
    <row r="58" spans="2:58" s="86" customFormat="1" ht="14.25">
      <c r="B58" s="276">
        <v>5</v>
      </c>
      <c r="C58" s="277" t="s">
        <v>396</v>
      </c>
      <c r="D58" s="290">
        <v>3224</v>
      </c>
      <c r="E58" s="89"/>
      <c r="F58" s="90"/>
      <c r="G58" s="54"/>
      <c r="H58" s="54"/>
      <c r="I58"/>
      <c r="J58"/>
      <c r="K58"/>
      <c r="L58" s="54"/>
      <c r="M58"/>
      <c r="N58"/>
      <c r="O58"/>
      <c r="P58"/>
      <c r="Q58" s="54"/>
      <c r="R58" s="54"/>
      <c r="S58"/>
      <c r="T58"/>
      <c r="U58"/>
      <c r="V58"/>
      <c r="W58"/>
      <c r="X58"/>
      <c r="Y58"/>
      <c r="Z58"/>
      <c r="AA58"/>
      <c r="AB58"/>
      <c r="AC58" s="54"/>
      <c r="AD58"/>
      <c r="AE58"/>
      <c r="AF58"/>
      <c r="AG58" s="54"/>
      <c r="AH58"/>
      <c r="AI58" s="54"/>
      <c r="AJ58" s="54"/>
      <c r="AK58"/>
      <c r="AL58"/>
      <c r="AM58" s="54"/>
      <c r="AN58"/>
      <c r="AO58"/>
      <c r="AP58"/>
      <c r="AQ58" s="54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</row>
    <row r="59" spans="2:58" s="260" customFormat="1" ht="14.25">
      <c r="B59" s="275">
        <v>6</v>
      </c>
      <c r="C59" s="269" t="s">
        <v>399</v>
      </c>
      <c r="D59" s="289"/>
      <c r="E59" s="261"/>
      <c r="F59" s="262"/>
      <c r="G59" s="54"/>
      <c r="H59" s="54"/>
      <c r="I59"/>
      <c r="J59"/>
      <c r="K59"/>
      <c r="L59" s="54"/>
      <c r="M59"/>
      <c r="N59"/>
      <c r="O59"/>
      <c r="P59"/>
      <c r="Q59" s="54"/>
      <c r="R59" s="54"/>
      <c r="S59"/>
      <c r="T59"/>
      <c r="U59"/>
      <c r="V59"/>
      <c r="W59"/>
      <c r="X59"/>
      <c r="Y59"/>
      <c r="Z59"/>
      <c r="AA59"/>
      <c r="AB59"/>
      <c r="AC59" s="54"/>
      <c r="AD59"/>
      <c r="AE59"/>
      <c r="AF59"/>
      <c r="AG59" s="54"/>
      <c r="AH59"/>
      <c r="AI59" s="54"/>
      <c r="AJ59" s="54"/>
      <c r="AK59"/>
      <c r="AL59"/>
      <c r="AM59" s="54"/>
      <c r="AN59"/>
      <c r="AO59"/>
      <c r="AP59"/>
      <c r="AQ59" s="54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</row>
    <row r="60" spans="2:58" s="3" customFormat="1" ht="16.5" customHeight="1">
      <c r="B60" s="253"/>
      <c r="C60" s="252"/>
      <c r="D60" s="146"/>
      <c r="E60" s="38"/>
      <c r="F60" s="39"/>
      <c r="G60" s="54"/>
      <c r="H60" s="54"/>
      <c r="I60"/>
      <c r="J60"/>
      <c r="K60"/>
      <c r="L60" s="54"/>
      <c r="M60"/>
      <c r="N60"/>
      <c r="O60"/>
      <c r="P60"/>
      <c r="Q60" s="54"/>
      <c r="R60" s="54"/>
      <c r="S60"/>
      <c r="T60"/>
      <c r="U60"/>
      <c r="V60"/>
      <c r="W60"/>
      <c r="X60"/>
      <c r="Y60"/>
      <c r="Z60"/>
      <c r="AA60"/>
      <c r="AB60"/>
      <c r="AC60" s="54"/>
      <c r="AD60"/>
      <c r="AE60"/>
      <c r="AF60"/>
      <c r="AG60" s="54"/>
      <c r="AH60"/>
      <c r="AI60" s="54"/>
      <c r="AJ60" s="54"/>
      <c r="AK60"/>
      <c r="AL60"/>
      <c r="AM60" s="54"/>
      <c r="AN60"/>
      <c r="AO60"/>
      <c r="AP60"/>
      <c r="AQ60" s="54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2:58" s="217" customFormat="1" ht="15">
      <c r="B61" s="282"/>
      <c r="C61" s="247" t="s">
        <v>440</v>
      </c>
      <c r="D61" s="131"/>
      <c r="E61" s="89"/>
      <c r="F61" s="90"/>
      <c r="G61" s="54"/>
      <c r="H61" s="54"/>
      <c r="I61"/>
      <c r="J61"/>
      <c r="K61"/>
      <c r="L61" s="54"/>
      <c r="M61"/>
      <c r="N61"/>
      <c r="O61"/>
      <c r="P61"/>
      <c r="Q61" s="54"/>
      <c r="R61" s="54"/>
      <c r="S61"/>
      <c r="T61"/>
      <c r="U61"/>
      <c r="V61"/>
      <c r="W61"/>
      <c r="X61"/>
      <c r="Y61"/>
      <c r="Z61"/>
      <c r="AA61"/>
      <c r="AB61"/>
      <c r="AC61" s="54"/>
      <c r="AD61"/>
      <c r="AE61"/>
      <c r="AF61"/>
      <c r="AG61" s="54"/>
      <c r="AH61"/>
      <c r="AI61" s="54"/>
      <c r="AJ61" s="54"/>
      <c r="AK61"/>
      <c r="AL61"/>
      <c r="AM61" s="54"/>
      <c r="AN61"/>
      <c r="AO61"/>
      <c r="AP61"/>
      <c r="AQ61" s="54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2:58" s="3" customFormat="1" ht="15.75">
      <c r="B62" s="253"/>
      <c r="C62" s="256"/>
      <c r="D62" s="257"/>
      <c r="E62" s="33"/>
      <c r="F62" s="34"/>
      <c r="G62" s="54"/>
      <c r="H62" s="54"/>
      <c r="I62"/>
      <c r="J62"/>
      <c r="K62"/>
      <c r="L62" s="54"/>
      <c r="M62"/>
      <c r="N62"/>
      <c r="O62"/>
      <c r="P62"/>
      <c r="Q62" s="54"/>
      <c r="R62" s="54"/>
      <c r="S62"/>
      <c r="T62"/>
      <c r="U62"/>
      <c r="V62"/>
      <c r="W62"/>
      <c r="X62"/>
      <c r="Y62"/>
      <c r="Z62"/>
      <c r="AA62"/>
      <c r="AB62"/>
      <c r="AC62" s="54"/>
      <c r="AD62"/>
      <c r="AE62"/>
      <c r="AF62"/>
      <c r="AG62" s="54"/>
      <c r="AH62"/>
      <c r="AI62" s="54"/>
      <c r="AJ62" s="54"/>
      <c r="AK62"/>
      <c r="AL62"/>
      <c r="AM62" s="54"/>
      <c r="AN62"/>
      <c r="AO62"/>
      <c r="AP62"/>
      <c r="AQ62" s="54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</row>
    <row r="63" spans="2:58" s="3" customFormat="1" ht="15">
      <c r="B63" s="253"/>
      <c r="C63" s="256"/>
      <c r="D63" s="146"/>
      <c r="E63" s="38"/>
      <c r="F63" s="39"/>
      <c r="G63" s="54"/>
      <c r="H63" s="54"/>
      <c r="I63"/>
      <c r="J63"/>
      <c r="K63"/>
      <c r="L63" s="54"/>
      <c r="M63"/>
      <c r="N63"/>
      <c r="O63"/>
      <c r="P63"/>
      <c r="Q63" s="54"/>
      <c r="R63" s="54"/>
      <c r="S63"/>
      <c r="T63"/>
      <c r="U63"/>
      <c r="V63"/>
      <c r="W63"/>
      <c r="X63"/>
      <c r="Y63"/>
      <c r="Z63"/>
      <c r="AA63"/>
      <c r="AB63"/>
      <c r="AC63" s="54"/>
      <c r="AD63"/>
      <c r="AE63"/>
      <c r="AF63"/>
      <c r="AG63" s="54"/>
      <c r="AH63"/>
      <c r="AI63" s="54"/>
      <c r="AJ63" s="54"/>
      <c r="AK63"/>
      <c r="AL63"/>
      <c r="AM63" s="54"/>
      <c r="AN63"/>
      <c r="AO63"/>
      <c r="AP63"/>
      <c r="AQ63" s="54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</row>
    <row r="64" spans="2:58" s="3" customFormat="1" ht="15">
      <c r="B64" s="259" t="s">
        <v>394</v>
      </c>
      <c r="C64" s="145"/>
      <c r="D64" s="300"/>
      <c r="E64" s="38"/>
      <c r="F64" s="39"/>
      <c r="G64" s="54"/>
      <c r="H64" s="54"/>
      <c r="I64"/>
      <c r="J64"/>
      <c r="K64"/>
      <c r="L64" s="54"/>
      <c r="M64"/>
      <c r="N64"/>
      <c r="O64"/>
      <c r="P64"/>
      <c r="Q64" s="54"/>
      <c r="R64" s="54"/>
      <c r="S64"/>
      <c r="T64"/>
      <c r="U64"/>
      <c r="V64"/>
      <c r="W64"/>
      <c r="X64"/>
      <c r="Y64"/>
      <c r="Z64"/>
      <c r="AA64"/>
      <c r="AB64"/>
      <c r="AC64" s="54"/>
      <c r="AD64"/>
      <c r="AE64"/>
      <c r="AF64"/>
      <c r="AG64" s="54"/>
      <c r="AH64"/>
      <c r="AI64" s="54"/>
      <c r="AJ64" s="54"/>
      <c r="AK64"/>
      <c r="AL64"/>
      <c r="AM64" s="54"/>
      <c r="AN64"/>
      <c r="AO64"/>
      <c r="AP64"/>
      <c r="AQ64" s="5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3:6" ht="15.75">
      <c r="C65" s="23"/>
      <c r="D65" s="299"/>
      <c r="E65" s="19"/>
      <c r="F65" s="19"/>
    </row>
    <row r="66" spans="5:6" ht="15">
      <c r="E66" s="19"/>
      <c r="F66" s="19"/>
    </row>
    <row r="67" spans="5:6" ht="15">
      <c r="E67" s="19"/>
      <c r="F67" s="19"/>
    </row>
    <row r="91" ht="12.75">
      <c r="C91" s="26"/>
    </row>
  </sheetData>
  <sheetProtection/>
  <protectedRanges>
    <protectedRange password="CC3D" sqref="F49:F64" name="Zonă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7">
      <pane xSplit="3" topLeftCell="L1" activePane="topRight" state="frozen"/>
      <selection pane="topLeft" activeCell="A1" sqref="A1"/>
      <selection pane="topRight" activeCell="A32" sqref="A32:IV32"/>
    </sheetView>
  </sheetViews>
  <sheetFormatPr defaultColWidth="9.140625" defaultRowHeight="12.75"/>
  <cols>
    <col min="1" max="1" width="62.8515625" style="0" bestFit="1" customWidth="1"/>
    <col min="2" max="2" width="22.851562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8.00390625" style="0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4" max="14" width="7.140625" style="0" bestFit="1" customWidth="1"/>
    <col min="15" max="15" width="7.421875" style="0" bestFit="1" customWidth="1"/>
    <col min="16" max="16" width="10.421875" style="0" bestFit="1" customWidth="1"/>
    <col min="17" max="17" width="9.421875" style="0" customWidth="1"/>
    <col min="18" max="18" width="9.7109375" style="0" customWidth="1"/>
    <col min="19" max="19" width="10.140625" style="0" bestFit="1" customWidth="1"/>
    <col min="20" max="20" width="12.140625" style="0" bestFit="1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10.281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421875" style="0" customWidth="1"/>
    <col min="29" max="29" width="8.00390625" style="0" customWidth="1"/>
    <col min="30" max="30" width="11.00390625" style="0" bestFit="1" customWidth="1"/>
    <col min="31" max="31" width="7.57421875" style="0" bestFit="1" customWidth="1"/>
    <col min="32" max="32" width="7.421875" style="0" bestFit="1" customWidth="1"/>
    <col min="33" max="33" width="7.8515625" style="0" customWidth="1"/>
    <col min="34" max="34" width="10.140625" style="0" bestFit="1" customWidth="1"/>
    <col min="35" max="35" width="11.8515625" style="0" bestFit="1" customWidth="1"/>
    <col min="36" max="36" width="8.421875" style="0" customWidth="1"/>
    <col min="37" max="37" width="7.7109375" style="0" customWidth="1"/>
    <col min="38" max="38" width="9.8515625" style="0" bestFit="1" customWidth="1"/>
    <col min="39" max="39" width="12.421875" style="0" bestFit="1" customWidth="1"/>
    <col min="40" max="40" width="6.57421875" style="0" bestFit="1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7.140625" style="0" customWidth="1"/>
    <col min="47" max="48" width="7.421875" style="0" bestFit="1" customWidth="1"/>
    <col min="49" max="49" width="9.00390625" style="0" customWidth="1"/>
    <col min="50" max="50" width="7.57421875" style="0" customWidth="1"/>
    <col min="51" max="51" width="8.140625" style="0" customWidth="1"/>
    <col min="52" max="52" width="7.8515625" style="0" bestFit="1" customWidth="1"/>
    <col min="53" max="53" width="11.57421875" style="0" bestFit="1" customWidth="1"/>
    <col min="54" max="54" width="8.7109375" style="0" customWidth="1"/>
    <col min="55" max="55" width="8.0039062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128</v>
      </c>
    </row>
    <row r="10" spans="5:55" ht="13.5" thickBot="1"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" t="s">
        <v>29</v>
      </c>
      <c r="AB11" s="6" t="s">
        <v>29</v>
      </c>
      <c r="AC11" s="6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8" t="s">
        <v>51</v>
      </c>
      <c r="AB12" s="8" t="s">
        <v>52</v>
      </c>
      <c r="AC12" s="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7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5844359</v>
      </c>
      <c r="C13" s="33"/>
      <c r="D13" s="34"/>
      <c r="E13" s="50">
        <f aca="true" t="shared" si="0" ref="E13:AJ13">E14+E29</f>
        <v>61785</v>
      </c>
      <c r="F13" s="50">
        <f t="shared" si="0"/>
        <v>101085</v>
      </c>
      <c r="G13" s="50">
        <f t="shared" si="0"/>
        <v>89953</v>
      </c>
      <c r="H13" s="50">
        <f t="shared" si="0"/>
        <v>79823</v>
      </c>
      <c r="I13" s="50">
        <f t="shared" si="0"/>
        <v>95974</v>
      </c>
      <c r="J13" s="50">
        <f t="shared" si="0"/>
        <v>102000</v>
      </c>
      <c r="K13" s="50">
        <f t="shared" si="0"/>
        <v>96600</v>
      </c>
      <c r="L13" s="50">
        <f t="shared" si="0"/>
        <v>90752</v>
      </c>
      <c r="M13" s="50">
        <f t="shared" si="0"/>
        <v>110194</v>
      </c>
      <c r="N13" s="50">
        <f t="shared" si="0"/>
        <v>92770</v>
      </c>
      <c r="O13" s="50">
        <f t="shared" si="0"/>
        <v>105412</v>
      </c>
      <c r="P13" s="50">
        <f t="shared" si="0"/>
        <v>86724</v>
      </c>
      <c r="Q13" s="50">
        <f t="shared" si="0"/>
        <v>69000</v>
      </c>
      <c r="R13" s="50">
        <f t="shared" si="0"/>
        <v>138895</v>
      </c>
      <c r="S13" s="50">
        <f t="shared" si="0"/>
        <v>74953</v>
      </c>
      <c r="T13" s="50">
        <f t="shared" si="0"/>
        <v>126809</v>
      </c>
      <c r="U13" s="50">
        <f t="shared" si="0"/>
        <v>61405</v>
      </c>
      <c r="V13" s="50">
        <f t="shared" si="0"/>
        <v>68528</v>
      </c>
      <c r="W13" s="50">
        <f t="shared" si="0"/>
        <v>89400</v>
      </c>
      <c r="X13" s="35">
        <f t="shared" si="0"/>
        <v>107200</v>
      </c>
      <c r="Y13" s="50">
        <f t="shared" si="0"/>
        <v>109409</v>
      </c>
      <c r="Z13" s="50">
        <f t="shared" si="0"/>
        <v>103513</v>
      </c>
      <c r="AA13" s="50">
        <f t="shared" si="0"/>
        <v>88888</v>
      </c>
      <c r="AB13" s="50">
        <f t="shared" si="0"/>
        <v>106311</v>
      </c>
      <c r="AC13" s="50">
        <f t="shared" si="0"/>
        <v>113957</v>
      </c>
      <c r="AD13" s="50">
        <f t="shared" si="0"/>
        <v>117554</v>
      </c>
      <c r="AE13" s="50">
        <f t="shared" si="0"/>
        <v>83519</v>
      </c>
      <c r="AF13" s="55">
        <f t="shared" si="0"/>
        <v>96493</v>
      </c>
      <c r="AG13" s="50">
        <f t="shared" si="0"/>
        <v>95375</v>
      </c>
      <c r="AH13" s="50">
        <f t="shared" si="0"/>
        <v>119022</v>
      </c>
      <c r="AI13" s="50">
        <f t="shared" si="0"/>
        <v>109862</v>
      </c>
      <c r="AJ13" s="50">
        <f t="shared" si="0"/>
        <v>76475</v>
      </c>
      <c r="AK13" s="50">
        <f aca="true" t="shared" si="1" ref="AK13:BC13">AK14+AK29</f>
        <v>73117</v>
      </c>
      <c r="AL13" s="50">
        <f t="shared" si="1"/>
        <v>100000</v>
      </c>
      <c r="AM13" s="50">
        <f t="shared" si="1"/>
        <v>98504</v>
      </c>
      <c r="AN13" s="50">
        <f t="shared" si="1"/>
        <v>72583</v>
      </c>
      <c r="AO13" s="50">
        <f t="shared" si="1"/>
        <v>96524</v>
      </c>
      <c r="AP13" s="50">
        <f t="shared" si="1"/>
        <v>106606</v>
      </c>
      <c r="AQ13" s="50">
        <f t="shared" si="1"/>
        <v>113699</v>
      </c>
      <c r="AR13" s="50">
        <f t="shared" si="1"/>
        <v>78233</v>
      </c>
      <c r="AS13" s="50">
        <f t="shared" si="1"/>
        <v>69167</v>
      </c>
      <c r="AT13" s="50">
        <f t="shared" si="1"/>
        <v>78299</v>
      </c>
      <c r="AU13" s="50">
        <f t="shared" si="1"/>
        <v>96039</v>
      </c>
      <c r="AV13" s="50">
        <f t="shared" si="1"/>
        <v>104413</v>
      </c>
      <c r="AW13" s="50">
        <f t="shared" si="1"/>
        <v>1067100</v>
      </c>
      <c r="AX13" s="50">
        <f t="shared" si="1"/>
        <v>115217</v>
      </c>
      <c r="AY13" s="50">
        <f t="shared" si="1"/>
        <v>123134</v>
      </c>
      <c r="AZ13" s="50">
        <f t="shared" si="1"/>
        <v>97687</v>
      </c>
      <c r="BA13" s="50">
        <f t="shared" si="1"/>
        <v>100247</v>
      </c>
      <c r="BB13" s="50">
        <f t="shared" si="1"/>
        <v>104650</v>
      </c>
      <c r="BC13" s="50">
        <f t="shared" si="1"/>
        <v>79500</v>
      </c>
    </row>
    <row r="14" spans="1:55" ht="15.75">
      <c r="A14" s="15" t="s">
        <v>3</v>
      </c>
      <c r="B14" s="36">
        <f>B15+B16+B17+B18+B19+B20+B21+B22+B24+B25+B26+B27+B28</f>
        <v>4636713</v>
      </c>
      <c r="C14" s="33"/>
      <c r="D14" s="34"/>
      <c r="E14" s="49">
        <f aca="true" t="shared" si="2" ref="E14:AJ14">E15+E16+E17+E18+E19+E20+E21+E22+E24+E25+E26+E27+E28</f>
        <v>42229</v>
      </c>
      <c r="F14" s="49">
        <f t="shared" si="2"/>
        <v>79275</v>
      </c>
      <c r="G14" s="49">
        <f t="shared" si="2"/>
        <v>70571</v>
      </c>
      <c r="H14" s="49">
        <f t="shared" si="2"/>
        <v>62482</v>
      </c>
      <c r="I14" s="49">
        <f t="shared" si="2"/>
        <v>73985</v>
      </c>
      <c r="J14" s="49">
        <f t="shared" si="2"/>
        <v>69880</v>
      </c>
      <c r="K14" s="49">
        <f t="shared" si="2"/>
        <v>75371</v>
      </c>
      <c r="L14" s="49">
        <f t="shared" si="2"/>
        <v>70412</v>
      </c>
      <c r="M14" s="49">
        <f t="shared" si="2"/>
        <v>86941</v>
      </c>
      <c r="N14" s="49">
        <f t="shared" si="2"/>
        <v>72542</v>
      </c>
      <c r="O14" s="49">
        <f t="shared" si="2"/>
        <v>84132</v>
      </c>
      <c r="P14" s="49">
        <f t="shared" si="2"/>
        <v>70728</v>
      </c>
      <c r="Q14" s="49">
        <f t="shared" si="2"/>
        <v>54110</v>
      </c>
      <c r="R14" s="49">
        <f t="shared" si="2"/>
        <v>108905</v>
      </c>
      <c r="S14" s="49">
        <f t="shared" si="2"/>
        <v>56387</v>
      </c>
      <c r="T14" s="49">
        <f t="shared" si="2"/>
        <v>99309</v>
      </c>
      <c r="U14" s="49">
        <f t="shared" si="2"/>
        <v>44657</v>
      </c>
      <c r="V14" s="49">
        <f t="shared" si="2"/>
        <v>53349</v>
      </c>
      <c r="W14" s="49">
        <f t="shared" si="2"/>
        <v>70500</v>
      </c>
      <c r="X14" s="27">
        <f t="shared" si="2"/>
        <v>85040</v>
      </c>
      <c r="Y14" s="49">
        <f t="shared" si="2"/>
        <v>83079</v>
      </c>
      <c r="Z14" s="49">
        <f t="shared" si="2"/>
        <v>80532</v>
      </c>
      <c r="AA14" s="49">
        <f t="shared" si="2"/>
        <v>70298</v>
      </c>
      <c r="AB14" s="49">
        <f t="shared" si="2"/>
        <v>80950</v>
      </c>
      <c r="AC14" s="49">
        <f t="shared" si="2"/>
        <v>89150</v>
      </c>
      <c r="AD14" s="49">
        <f t="shared" si="2"/>
        <v>91754</v>
      </c>
      <c r="AE14" s="49">
        <f t="shared" si="2"/>
        <v>65324</v>
      </c>
      <c r="AF14" s="56">
        <f t="shared" si="2"/>
        <v>76463</v>
      </c>
      <c r="AG14" s="49">
        <f t="shared" si="2"/>
        <v>74788</v>
      </c>
      <c r="AH14" s="49">
        <f t="shared" si="2"/>
        <v>92682</v>
      </c>
      <c r="AI14" s="49">
        <f t="shared" si="2"/>
        <v>85542</v>
      </c>
      <c r="AJ14" s="49">
        <f t="shared" si="2"/>
        <v>59609</v>
      </c>
      <c r="AK14" s="49">
        <f aca="true" t="shared" si="3" ref="AK14:BC14">AK15+AK16+AK17+AK18+AK19+AK20+AK21+AK22+AK24+AK25+AK26+AK27+AK28</f>
        <v>57102</v>
      </c>
      <c r="AL14" s="49">
        <f t="shared" si="3"/>
        <v>77700</v>
      </c>
      <c r="AM14" s="49">
        <f t="shared" si="3"/>
        <v>76824</v>
      </c>
      <c r="AN14" s="49">
        <f t="shared" si="3"/>
        <v>55578</v>
      </c>
      <c r="AO14" s="49">
        <f t="shared" si="3"/>
        <v>74429</v>
      </c>
      <c r="AP14" s="49">
        <f t="shared" si="3"/>
        <v>83517</v>
      </c>
      <c r="AQ14" s="49">
        <f t="shared" si="3"/>
        <v>88367</v>
      </c>
      <c r="AR14" s="49">
        <f t="shared" si="3"/>
        <v>58653</v>
      </c>
      <c r="AS14" s="49">
        <f t="shared" si="3"/>
        <v>54331</v>
      </c>
      <c r="AT14" s="49">
        <f t="shared" si="3"/>
        <v>61584</v>
      </c>
      <c r="AU14" s="49">
        <f t="shared" si="3"/>
        <v>73087</v>
      </c>
      <c r="AV14" s="49">
        <f t="shared" si="3"/>
        <v>82093</v>
      </c>
      <c r="AW14" s="49">
        <f t="shared" si="3"/>
        <v>929555</v>
      </c>
      <c r="AX14" s="49">
        <f t="shared" si="3"/>
        <v>90233</v>
      </c>
      <c r="AY14" s="49">
        <f t="shared" si="3"/>
        <v>96276</v>
      </c>
      <c r="AZ14" s="49">
        <f t="shared" si="3"/>
        <v>76087</v>
      </c>
      <c r="BA14" s="49">
        <f t="shared" si="3"/>
        <v>77747</v>
      </c>
      <c r="BB14" s="49">
        <f t="shared" si="3"/>
        <v>80450</v>
      </c>
      <c r="BC14" s="49">
        <f t="shared" si="3"/>
        <v>62124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3649329</v>
      </c>
      <c r="C15" s="38"/>
      <c r="D15" s="39"/>
      <c r="E15" s="48">
        <v>24665</v>
      </c>
      <c r="F15" s="48">
        <v>61400</v>
      </c>
      <c r="G15" s="48">
        <v>53975</v>
      </c>
      <c r="H15" s="48">
        <v>46385</v>
      </c>
      <c r="I15" s="48">
        <v>56057</v>
      </c>
      <c r="J15" s="48">
        <v>55300</v>
      </c>
      <c r="K15" s="48">
        <v>54227</v>
      </c>
      <c r="L15" s="57">
        <v>57612</v>
      </c>
      <c r="M15" s="48">
        <v>65900</v>
      </c>
      <c r="N15" s="48">
        <v>56150</v>
      </c>
      <c r="O15" s="48">
        <v>66651</v>
      </c>
      <c r="P15" s="48">
        <v>56205</v>
      </c>
      <c r="Q15" s="48">
        <v>42900</v>
      </c>
      <c r="R15" s="48">
        <v>107200</v>
      </c>
      <c r="S15" s="48">
        <v>40510</v>
      </c>
      <c r="T15" s="48">
        <v>67909</v>
      </c>
      <c r="U15" s="48">
        <v>32806</v>
      </c>
      <c r="V15" s="48">
        <v>40629</v>
      </c>
      <c r="W15" s="48">
        <v>52258</v>
      </c>
      <c r="X15" s="48">
        <v>66247</v>
      </c>
      <c r="Y15" s="48">
        <v>60200</v>
      </c>
      <c r="Z15" s="48">
        <v>61379</v>
      </c>
      <c r="AA15" s="48">
        <v>54550</v>
      </c>
      <c r="AB15" s="48">
        <v>63099</v>
      </c>
      <c r="AC15" s="48">
        <v>69021</v>
      </c>
      <c r="AD15" s="48">
        <v>68174</v>
      </c>
      <c r="AE15" s="48">
        <v>50812</v>
      </c>
      <c r="AF15" s="48">
        <v>57740</v>
      </c>
      <c r="AG15" s="48">
        <v>58865</v>
      </c>
      <c r="AH15" s="48">
        <v>67516</v>
      </c>
      <c r="AI15" s="48">
        <v>66303</v>
      </c>
      <c r="AJ15" s="48">
        <v>45889</v>
      </c>
      <c r="AK15" s="48">
        <v>44195</v>
      </c>
      <c r="AL15" s="48">
        <v>58000</v>
      </c>
      <c r="AM15" s="48">
        <v>60540</v>
      </c>
      <c r="AN15" s="48">
        <v>42175</v>
      </c>
      <c r="AO15" s="48">
        <v>53023</v>
      </c>
      <c r="AP15" s="48">
        <v>55538</v>
      </c>
      <c r="AQ15" s="48">
        <v>65861</v>
      </c>
      <c r="AR15" s="48">
        <v>44019</v>
      </c>
      <c r="AS15" s="48">
        <v>44981</v>
      </c>
      <c r="AT15" s="48">
        <v>49158</v>
      </c>
      <c r="AU15" s="48">
        <v>50432</v>
      </c>
      <c r="AV15" s="48">
        <v>79459</v>
      </c>
      <c r="AW15" s="48">
        <v>790555</v>
      </c>
      <c r="AX15" s="48">
        <v>69391</v>
      </c>
      <c r="AY15" s="48">
        <v>72629</v>
      </c>
      <c r="AZ15" s="48">
        <v>73057</v>
      </c>
      <c r="BA15" s="48">
        <v>57447</v>
      </c>
      <c r="BB15" s="48">
        <v>62065</v>
      </c>
      <c r="BC15" s="48">
        <v>48270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8"/>
      <c r="F16" s="48"/>
      <c r="G16" s="48"/>
      <c r="H16" s="48"/>
      <c r="I16" s="48"/>
      <c r="J16" s="48"/>
      <c r="K16" s="48"/>
      <c r="L16" s="5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</row>
    <row r="17" spans="1:55" ht="15">
      <c r="A17" s="18" t="s">
        <v>77</v>
      </c>
      <c r="B17" s="37">
        <f t="shared" si="4"/>
        <v>155805</v>
      </c>
      <c r="C17" s="38"/>
      <c r="D17" s="39"/>
      <c r="E17" s="48">
        <v>3174</v>
      </c>
      <c r="F17" s="48">
        <v>3175</v>
      </c>
      <c r="G17" s="48">
        <v>2502</v>
      </c>
      <c r="H17" s="48">
        <v>2502</v>
      </c>
      <c r="I17" s="48">
        <v>3174</v>
      </c>
      <c r="J17" s="48">
        <v>2600</v>
      </c>
      <c r="K17" s="48">
        <v>2598</v>
      </c>
      <c r="L17" s="57">
        <v>2050</v>
      </c>
      <c r="M17" s="48">
        <v>2650</v>
      </c>
      <c r="N17" s="48">
        <v>3078</v>
      </c>
      <c r="O17" s="48">
        <v>2643</v>
      </c>
      <c r="P17" s="48">
        <v>2598</v>
      </c>
      <c r="Q17" s="48">
        <v>1730</v>
      </c>
      <c r="R17" s="48"/>
      <c r="S17" s="48">
        <v>2590</v>
      </c>
      <c r="T17" s="48">
        <v>3500</v>
      </c>
      <c r="U17" s="48">
        <v>2502</v>
      </c>
      <c r="V17" s="48">
        <v>2502</v>
      </c>
      <c r="W17" s="48">
        <v>3174</v>
      </c>
      <c r="X17" s="48">
        <v>3174</v>
      </c>
      <c r="Y17" s="48">
        <v>4000</v>
      </c>
      <c r="Z17" s="48">
        <v>3174</v>
      </c>
      <c r="AA17" s="48">
        <v>2600</v>
      </c>
      <c r="AB17" s="48">
        <v>3654</v>
      </c>
      <c r="AC17" s="48">
        <v>3660</v>
      </c>
      <c r="AD17" s="48">
        <v>3200</v>
      </c>
      <c r="AE17" s="48">
        <v>2598</v>
      </c>
      <c r="AF17" s="48">
        <v>2082</v>
      </c>
      <c r="AG17" s="48">
        <v>2598</v>
      </c>
      <c r="AH17" s="48">
        <v>3654</v>
      </c>
      <c r="AI17" s="48">
        <v>3174</v>
      </c>
      <c r="AJ17" s="48">
        <v>2600</v>
      </c>
      <c r="AK17" s="48">
        <v>2598</v>
      </c>
      <c r="AL17" s="48">
        <v>3000</v>
      </c>
      <c r="AM17" s="48">
        <v>3174</v>
      </c>
      <c r="AN17" s="48">
        <v>2502</v>
      </c>
      <c r="AO17" s="48">
        <v>3174</v>
      </c>
      <c r="AP17" s="48">
        <v>1728</v>
      </c>
      <c r="AQ17" s="48">
        <v>3174</v>
      </c>
      <c r="AR17" s="48">
        <v>2598</v>
      </c>
      <c r="AS17" s="48">
        <v>2195</v>
      </c>
      <c r="AT17" s="48">
        <v>2600</v>
      </c>
      <c r="AU17" s="48">
        <v>2784</v>
      </c>
      <c r="AV17" s="48"/>
      <c r="AW17" s="48">
        <v>20000</v>
      </c>
      <c r="AX17" s="48">
        <v>3654</v>
      </c>
      <c r="AY17" s="48">
        <v>3654</v>
      </c>
      <c r="AZ17" s="48"/>
      <c r="BA17" s="48">
        <v>3750</v>
      </c>
      <c r="BB17" s="48">
        <v>4000</v>
      </c>
      <c r="BC17" s="48">
        <v>2310</v>
      </c>
    </row>
    <row r="18" spans="1:55" ht="15">
      <c r="A18" s="18" t="s">
        <v>6</v>
      </c>
      <c r="B18" s="37">
        <f t="shared" si="4"/>
        <v>624920</v>
      </c>
      <c r="C18" s="38"/>
      <c r="D18" s="39"/>
      <c r="E18" s="48">
        <v>11836</v>
      </c>
      <c r="F18" s="48">
        <v>11600</v>
      </c>
      <c r="G18" s="48">
        <v>10611</v>
      </c>
      <c r="H18" s="48">
        <v>10551</v>
      </c>
      <c r="I18" s="48">
        <v>12270</v>
      </c>
      <c r="J18" s="48">
        <v>11500</v>
      </c>
      <c r="K18" s="48">
        <v>11630</v>
      </c>
      <c r="L18" s="57">
        <v>10100</v>
      </c>
      <c r="M18" s="48">
        <v>15200</v>
      </c>
      <c r="N18" s="48">
        <v>13000</v>
      </c>
      <c r="O18" s="48">
        <v>13053</v>
      </c>
      <c r="P18" s="48">
        <v>11386</v>
      </c>
      <c r="Q18" s="48">
        <v>8500</v>
      </c>
      <c r="R18" s="48"/>
      <c r="S18" s="48">
        <v>10947</v>
      </c>
      <c r="T18" s="48">
        <v>15000</v>
      </c>
      <c r="U18" s="48">
        <v>8607</v>
      </c>
      <c r="V18" s="48">
        <v>9228</v>
      </c>
      <c r="W18" s="48">
        <v>10035</v>
      </c>
      <c r="X18" s="48">
        <v>13534</v>
      </c>
      <c r="Y18" s="48">
        <v>12740</v>
      </c>
      <c r="Z18" s="48">
        <v>13865</v>
      </c>
      <c r="AA18" s="48">
        <v>12770</v>
      </c>
      <c r="AB18" s="48">
        <v>11480</v>
      </c>
      <c r="AC18" s="48">
        <v>15970</v>
      </c>
      <c r="AD18" s="48">
        <v>14000</v>
      </c>
      <c r="AE18" s="48">
        <v>10840</v>
      </c>
      <c r="AF18" s="48">
        <v>11682</v>
      </c>
      <c r="AG18" s="48">
        <v>12315</v>
      </c>
      <c r="AH18" s="48">
        <v>15394</v>
      </c>
      <c r="AI18" s="48">
        <v>13989</v>
      </c>
      <c r="AJ18" s="48">
        <v>8650</v>
      </c>
      <c r="AK18" s="48">
        <v>9349</v>
      </c>
      <c r="AL18" s="48">
        <v>15500</v>
      </c>
      <c r="AM18" s="48">
        <v>12500</v>
      </c>
      <c r="AN18" s="48">
        <v>8673</v>
      </c>
      <c r="AO18" s="48">
        <v>12595</v>
      </c>
      <c r="AP18" s="48">
        <v>11352</v>
      </c>
      <c r="AQ18" s="48">
        <v>15160</v>
      </c>
      <c r="AR18" s="48">
        <v>11286</v>
      </c>
      <c r="AS18" s="48">
        <v>6799</v>
      </c>
      <c r="AT18" s="48">
        <v>9250</v>
      </c>
      <c r="AU18" s="48">
        <v>13036</v>
      </c>
      <c r="AV18" s="48"/>
      <c r="AW18" s="48">
        <v>60000</v>
      </c>
      <c r="AX18" s="48">
        <v>15800</v>
      </c>
      <c r="AY18" s="48">
        <v>16217</v>
      </c>
      <c r="AZ18" s="48"/>
      <c r="BA18" s="48">
        <v>12400</v>
      </c>
      <c r="BB18" s="48">
        <v>12700</v>
      </c>
      <c r="BC18" s="48">
        <v>10020</v>
      </c>
    </row>
    <row r="19" spans="1:55" ht="15">
      <c r="A19" s="18" t="s">
        <v>7</v>
      </c>
      <c r="B19" s="37">
        <f t="shared" si="4"/>
        <v>79811</v>
      </c>
      <c r="C19" s="38"/>
      <c r="D19" s="39"/>
      <c r="E19" s="48">
        <v>1992</v>
      </c>
      <c r="F19" s="48">
        <v>1500</v>
      </c>
      <c r="G19" s="48"/>
      <c r="H19" s="48"/>
      <c r="I19" s="48">
        <v>1860</v>
      </c>
      <c r="J19" s="48"/>
      <c r="K19" s="48">
        <v>1500</v>
      </c>
      <c r="L19" s="57">
        <v>550</v>
      </c>
      <c r="M19" s="48">
        <v>1600</v>
      </c>
      <c r="N19" s="48"/>
      <c r="O19" s="48">
        <v>1306</v>
      </c>
      <c r="P19" s="48"/>
      <c r="Q19" s="48"/>
      <c r="R19" s="48">
        <v>800</v>
      </c>
      <c r="S19" s="48">
        <v>1600</v>
      </c>
      <c r="T19" s="48">
        <v>750</v>
      </c>
      <c r="U19" s="48"/>
      <c r="V19" s="48"/>
      <c r="W19" s="48">
        <v>1600</v>
      </c>
      <c r="X19" s="48">
        <v>1480</v>
      </c>
      <c r="Y19" s="48">
        <v>1210</v>
      </c>
      <c r="Z19" s="48">
        <v>1504</v>
      </c>
      <c r="AA19" s="48"/>
      <c r="AB19" s="48">
        <v>1202</v>
      </c>
      <c r="AC19" s="48"/>
      <c r="AD19" s="48">
        <v>1250</v>
      </c>
      <c r="AE19" s="48">
        <v>450</v>
      </c>
      <c r="AF19" s="48">
        <v>928</v>
      </c>
      <c r="AG19" s="48"/>
      <c r="AH19" s="48">
        <v>5494</v>
      </c>
      <c r="AI19" s="48">
        <v>1500</v>
      </c>
      <c r="AJ19" s="48">
        <v>1500</v>
      </c>
      <c r="AK19" s="48"/>
      <c r="AL19" s="48">
        <v>550</v>
      </c>
      <c r="AM19" s="48"/>
      <c r="AN19" s="48"/>
      <c r="AO19" s="48">
        <v>1953</v>
      </c>
      <c r="AP19" s="48">
        <v>1990</v>
      </c>
      <c r="AQ19" s="48">
        <v>1273</v>
      </c>
      <c r="AR19" s="48">
        <v>750</v>
      </c>
      <c r="AS19" s="48"/>
      <c r="AT19" s="48"/>
      <c r="AU19" s="48"/>
      <c r="AV19" s="48">
        <v>1839</v>
      </c>
      <c r="AW19" s="48">
        <v>30000</v>
      </c>
      <c r="AX19" s="48">
        <v>764</v>
      </c>
      <c r="AY19" s="48">
        <v>2516</v>
      </c>
      <c r="AZ19" s="48">
        <v>2300</v>
      </c>
      <c r="BA19" s="48">
        <v>3400</v>
      </c>
      <c r="BB19" s="48">
        <v>0</v>
      </c>
      <c r="BC19" s="48">
        <v>900</v>
      </c>
    </row>
    <row r="20" spans="1:55" ht="15">
      <c r="A20" s="18" t="s">
        <v>8</v>
      </c>
      <c r="B20" s="37">
        <f t="shared" si="4"/>
        <v>36459</v>
      </c>
      <c r="C20" s="38"/>
      <c r="D20" s="39"/>
      <c r="E20" s="48">
        <v>262</v>
      </c>
      <c r="F20" s="48">
        <v>1200</v>
      </c>
      <c r="G20" s="48">
        <v>829</v>
      </c>
      <c r="H20" s="48">
        <v>600</v>
      </c>
      <c r="I20" s="48">
        <v>624</v>
      </c>
      <c r="J20" s="48">
        <v>480</v>
      </c>
      <c r="K20" s="48">
        <v>757</v>
      </c>
      <c r="L20" s="57"/>
      <c r="M20" s="48">
        <v>480</v>
      </c>
      <c r="N20" s="48">
        <v>314</v>
      </c>
      <c r="O20" s="48">
        <v>349</v>
      </c>
      <c r="P20" s="48">
        <v>539</v>
      </c>
      <c r="Q20" s="48">
        <v>880</v>
      </c>
      <c r="R20" s="48">
        <v>800</v>
      </c>
      <c r="S20" s="48">
        <v>480</v>
      </c>
      <c r="T20" s="48">
        <v>650</v>
      </c>
      <c r="U20" s="48">
        <v>742</v>
      </c>
      <c r="V20" s="48">
        <v>600</v>
      </c>
      <c r="W20" s="48">
        <v>687</v>
      </c>
      <c r="X20" s="48">
        <v>566</v>
      </c>
      <c r="Y20" s="48">
        <v>264</v>
      </c>
      <c r="Z20" s="48">
        <v>480</v>
      </c>
      <c r="AA20" s="48">
        <v>480</v>
      </c>
      <c r="AB20" s="48">
        <v>1385</v>
      </c>
      <c r="AC20" s="48">
        <v>499</v>
      </c>
      <c r="AD20" s="48">
        <v>630</v>
      </c>
      <c r="AE20" s="48">
        <v>624</v>
      </c>
      <c r="AF20" s="48">
        <v>1204</v>
      </c>
      <c r="AG20" s="48">
        <v>910</v>
      </c>
      <c r="AH20" s="48">
        <v>624</v>
      </c>
      <c r="AI20" s="48">
        <v>520</v>
      </c>
      <c r="AJ20" s="48">
        <v>870</v>
      </c>
      <c r="AK20" s="48">
        <v>960</v>
      </c>
      <c r="AL20" s="48">
        <v>350</v>
      </c>
      <c r="AM20" s="48">
        <v>480</v>
      </c>
      <c r="AN20" s="48">
        <v>457</v>
      </c>
      <c r="AO20" s="48">
        <v>888</v>
      </c>
      <c r="AP20" s="48">
        <v>314</v>
      </c>
      <c r="AQ20" s="48">
        <v>624</v>
      </c>
      <c r="AR20" s="48"/>
      <c r="AS20" s="48">
        <v>356</v>
      </c>
      <c r="AT20" s="48">
        <v>576</v>
      </c>
      <c r="AU20" s="48">
        <v>1617</v>
      </c>
      <c r="AV20" s="48">
        <v>600</v>
      </c>
      <c r="AW20" s="48">
        <v>4000</v>
      </c>
      <c r="AX20" s="48">
        <v>624</v>
      </c>
      <c r="AY20" s="48">
        <v>960</v>
      </c>
      <c r="AZ20" s="48">
        <v>600</v>
      </c>
      <c r="BA20" s="48">
        <v>750</v>
      </c>
      <c r="BB20" s="48">
        <v>1350</v>
      </c>
      <c r="BC20" s="48">
        <v>624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8"/>
      <c r="F21" s="48"/>
      <c r="G21" s="48"/>
      <c r="H21" s="48"/>
      <c r="I21" s="48"/>
      <c r="J21" s="48"/>
      <c r="K21" s="48"/>
      <c r="L21" s="57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</row>
    <row r="22" spans="1:55" ht="15">
      <c r="A22" s="18" t="s">
        <v>10</v>
      </c>
      <c r="B22" s="37">
        <f t="shared" si="4"/>
        <v>0</v>
      </c>
      <c r="C22" s="38"/>
      <c r="D22" s="39"/>
      <c r="E22" s="48"/>
      <c r="F22" s="48"/>
      <c r="G22" s="48"/>
      <c r="H22" s="48"/>
      <c r="I22" s="52"/>
      <c r="J22" s="48"/>
      <c r="K22" s="48"/>
      <c r="L22" s="57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5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</row>
    <row r="23" spans="1:55" ht="15">
      <c r="A23" s="18" t="s">
        <v>11</v>
      </c>
      <c r="B23" s="37">
        <f t="shared" si="4"/>
        <v>0</v>
      </c>
      <c r="C23" s="38"/>
      <c r="D23" s="39"/>
      <c r="E23" s="48"/>
      <c r="F23" s="48"/>
      <c r="G23" s="48"/>
      <c r="H23" s="48"/>
      <c r="I23" s="48"/>
      <c r="J23" s="48"/>
      <c r="K23" s="48"/>
      <c r="L23" s="57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>
      <c r="A24" s="18" t="s">
        <v>12</v>
      </c>
      <c r="B24" s="37">
        <f t="shared" si="4"/>
        <v>67867</v>
      </c>
      <c r="C24" s="38"/>
      <c r="D24" s="39"/>
      <c r="E24" s="48"/>
      <c r="F24" s="48"/>
      <c r="G24" s="48">
        <v>2400</v>
      </c>
      <c r="H24" s="48">
        <v>2444</v>
      </c>
      <c r="I24" s="48"/>
      <c r="J24" s="48"/>
      <c r="K24" s="48">
        <v>4399</v>
      </c>
      <c r="L24" s="57"/>
      <c r="M24" s="48">
        <v>911</v>
      </c>
      <c r="N24" s="48"/>
      <c r="O24" s="48"/>
      <c r="P24" s="48"/>
      <c r="Q24" s="48"/>
      <c r="R24" s="48"/>
      <c r="S24" s="48"/>
      <c r="T24" s="48">
        <v>10000</v>
      </c>
      <c r="U24" s="48"/>
      <c r="V24" s="48"/>
      <c r="W24" s="48">
        <v>2746</v>
      </c>
      <c r="X24" s="48"/>
      <c r="Y24" s="48">
        <v>4535</v>
      </c>
      <c r="Z24" s="48"/>
      <c r="AA24" s="48"/>
      <c r="AB24" s="48"/>
      <c r="AC24" s="48"/>
      <c r="AD24" s="48">
        <v>4500</v>
      </c>
      <c r="AE24" s="48"/>
      <c r="AF24" s="48">
        <v>2697</v>
      </c>
      <c r="AG24" s="48"/>
      <c r="AH24" s="48"/>
      <c r="AI24" s="48"/>
      <c r="AJ24" s="48"/>
      <c r="AK24" s="48"/>
      <c r="AL24" s="48"/>
      <c r="AM24" s="48"/>
      <c r="AN24" s="48">
        <v>911</v>
      </c>
      <c r="AO24" s="48">
        <v>2496</v>
      </c>
      <c r="AP24" s="48">
        <v>12335</v>
      </c>
      <c r="AQ24" s="48">
        <v>2275</v>
      </c>
      <c r="AR24" s="48"/>
      <c r="AS24" s="48"/>
      <c r="AT24" s="48"/>
      <c r="AU24" s="48">
        <v>5218</v>
      </c>
      <c r="AV24" s="48"/>
      <c r="AW24" s="48">
        <v>10000</v>
      </c>
      <c r="AX24" s="48"/>
      <c r="AY24" s="48"/>
      <c r="AZ24" s="48"/>
      <c r="BA24" s="48"/>
      <c r="BB24" s="48"/>
      <c r="BC24" s="48"/>
    </row>
    <row r="25" spans="1:55" ht="15">
      <c r="A25" s="18" t="s">
        <v>76</v>
      </c>
      <c r="B25" s="37">
        <f t="shared" si="4"/>
        <v>0</v>
      </c>
      <c r="C25" s="38"/>
      <c r="D25" s="39"/>
      <c r="E25" s="48"/>
      <c r="F25" s="48"/>
      <c r="G25" s="48"/>
      <c r="H25" s="48"/>
      <c r="I25" s="48"/>
      <c r="J25" s="48"/>
      <c r="K25" s="48"/>
      <c r="L25" s="57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>
      <c r="A26" s="18" t="s">
        <v>13</v>
      </c>
      <c r="B26" s="37">
        <f t="shared" si="4"/>
        <v>21862</v>
      </c>
      <c r="C26" s="38"/>
      <c r="D26" s="39"/>
      <c r="E26" s="48">
        <v>300</v>
      </c>
      <c r="F26" s="48">
        <v>200</v>
      </c>
      <c r="G26" s="48">
        <v>254</v>
      </c>
      <c r="H26" s="48"/>
      <c r="I26" s="48"/>
      <c r="J26" s="48"/>
      <c r="K26" s="48">
        <v>260</v>
      </c>
      <c r="L26" s="57">
        <v>100</v>
      </c>
      <c r="M26" s="48">
        <v>200</v>
      </c>
      <c r="N26" s="48"/>
      <c r="O26" s="48">
        <v>130</v>
      </c>
      <c r="P26" s="48"/>
      <c r="Q26" s="48"/>
      <c r="R26" s="48">
        <v>105</v>
      </c>
      <c r="S26" s="48">
        <v>260</v>
      </c>
      <c r="T26" s="48">
        <v>1500</v>
      </c>
      <c r="U26" s="48"/>
      <c r="V26" s="48">
        <v>390</v>
      </c>
      <c r="W26" s="48"/>
      <c r="X26" s="48">
        <v>39</v>
      </c>
      <c r="Y26" s="48">
        <v>130</v>
      </c>
      <c r="Z26" s="48">
        <v>130</v>
      </c>
      <c r="AA26" s="48">
        <v>-102</v>
      </c>
      <c r="AB26" s="48">
        <v>130</v>
      </c>
      <c r="AC26" s="48"/>
      <c r="AD26" s="48"/>
      <c r="AE26" s="48"/>
      <c r="AF26" s="48">
        <v>130</v>
      </c>
      <c r="AG26" s="48">
        <v>100</v>
      </c>
      <c r="AH26" s="48"/>
      <c r="AI26" s="48">
        <v>56</v>
      </c>
      <c r="AJ26" s="48">
        <v>100</v>
      </c>
      <c r="AK26" s="48"/>
      <c r="AL26" s="48">
        <v>300</v>
      </c>
      <c r="AM26" s="48">
        <v>130</v>
      </c>
      <c r="AN26" s="48">
        <v>500</v>
      </c>
      <c r="AO26" s="48">
        <v>300</v>
      </c>
      <c r="AP26" s="48">
        <v>260</v>
      </c>
      <c r="AQ26" s="48"/>
      <c r="AR26" s="48"/>
      <c r="AS26" s="48"/>
      <c r="AT26" s="48"/>
      <c r="AU26" s="48"/>
      <c r="AV26" s="48">
        <v>195</v>
      </c>
      <c r="AW26" s="48">
        <v>15000</v>
      </c>
      <c r="AX26" s="48"/>
      <c r="AY26" s="48">
        <v>300</v>
      </c>
      <c r="AZ26" s="48">
        <v>130</v>
      </c>
      <c r="BA26" s="48"/>
      <c r="BB26" s="48">
        <v>335</v>
      </c>
      <c r="BC26" s="48"/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8"/>
      <c r="F27" s="48"/>
      <c r="G27" s="48"/>
      <c r="H27" s="48"/>
      <c r="I27" s="48"/>
      <c r="J27" s="48"/>
      <c r="K27" s="48"/>
      <c r="L27" s="57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</row>
    <row r="28" spans="1:55" ht="15">
      <c r="A28" s="17" t="s">
        <v>15</v>
      </c>
      <c r="B28" s="37">
        <f t="shared" si="4"/>
        <v>660</v>
      </c>
      <c r="C28" s="38"/>
      <c r="D28" s="39"/>
      <c r="E28" s="48"/>
      <c r="F28" s="48">
        <v>200</v>
      </c>
      <c r="G28" s="48"/>
      <c r="H28" s="48"/>
      <c r="I28" s="48"/>
      <c r="J28" s="48"/>
      <c r="K28" s="48"/>
      <c r="L28" s="57"/>
      <c r="M28" s="48"/>
      <c r="N28" s="48"/>
      <c r="O28" s="48"/>
      <c r="P28" s="48"/>
      <c r="Q28" s="48">
        <v>100</v>
      </c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>
        <v>360</v>
      </c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</row>
    <row r="29" spans="1:55" ht="15.75">
      <c r="A29" s="16" t="s">
        <v>16</v>
      </c>
      <c r="B29" s="42">
        <f>B30+B31+B32+B33+B34</f>
        <v>1207646</v>
      </c>
      <c r="C29" s="33"/>
      <c r="D29" s="34"/>
      <c r="E29" s="49">
        <f aca="true" t="shared" si="5" ref="E29:AJ29">E30+E31+E32+E33+E34</f>
        <v>19556</v>
      </c>
      <c r="F29" s="49">
        <f t="shared" si="5"/>
        <v>21810</v>
      </c>
      <c r="G29" s="49">
        <f t="shared" si="5"/>
        <v>19382</v>
      </c>
      <c r="H29" s="49">
        <f t="shared" si="5"/>
        <v>17341</v>
      </c>
      <c r="I29" s="49">
        <f t="shared" si="5"/>
        <v>21989</v>
      </c>
      <c r="J29" s="49">
        <f t="shared" si="5"/>
        <v>32120</v>
      </c>
      <c r="K29" s="49">
        <f t="shared" si="5"/>
        <v>21229</v>
      </c>
      <c r="L29" s="49">
        <f t="shared" si="5"/>
        <v>20340</v>
      </c>
      <c r="M29" s="49">
        <f t="shared" si="5"/>
        <v>23253</v>
      </c>
      <c r="N29" s="49">
        <f t="shared" si="5"/>
        <v>20228</v>
      </c>
      <c r="O29" s="49">
        <f t="shared" si="5"/>
        <v>21280</v>
      </c>
      <c r="P29" s="49">
        <f t="shared" si="5"/>
        <v>15996</v>
      </c>
      <c r="Q29" s="49">
        <f t="shared" si="5"/>
        <v>14890</v>
      </c>
      <c r="R29" s="49">
        <f t="shared" si="5"/>
        <v>29990</v>
      </c>
      <c r="S29" s="49">
        <f t="shared" si="5"/>
        <v>18566</v>
      </c>
      <c r="T29" s="49">
        <f t="shared" si="5"/>
        <v>27500</v>
      </c>
      <c r="U29" s="27">
        <f t="shared" si="5"/>
        <v>16748</v>
      </c>
      <c r="V29" s="49">
        <f t="shared" si="5"/>
        <v>15179</v>
      </c>
      <c r="W29" s="49">
        <f t="shared" si="5"/>
        <v>18900</v>
      </c>
      <c r="X29" s="51">
        <f t="shared" si="5"/>
        <v>22160</v>
      </c>
      <c r="Y29" s="49">
        <f t="shared" si="5"/>
        <v>26330</v>
      </c>
      <c r="Z29" s="49">
        <f t="shared" si="5"/>
        <v>22981</v>
      </c>
      <c r="AA29" s="49">
        <f t="shared" si="5"/>
        <v>18590</v>
      </c>
      <c r="AB29" s="49">
        <f t="shared" si="5"/>
        <v>25361</v>
      </c>
      <c r="AC29" s="49">
        <f t="shared" si="5"/>
        <v>24807</v>
      </c>
      <c r="AD29" s="49">
        <f t="shared" si="5"/>
        <v>25800</v>
      </c>
      <c r="AE29" s="49">
        <f t="shared" si="5"/>
        <v>18195</v>
      </c>
      <c r="AF29" s="49">
        <f t="shared" si="5"/>
        <v>20030</v>
      </c>
      <c r="AG29" s="49">
        <f t="shared" si="5"/>
        <v>20587</v>
      </c>
      <c r="AH29" s="49">
        <f t="shared" si="5"/>
        <v>26340</v>
      </c>
      <c r="AI29" s="49">
        <f t="shared" si="5"/>
        <v>24320</v>
      </c>
      <c r="AJ29" s="49">
        <f t="shared" si="5"/>
        <v>16866</v>
      </c>
      <c r="AK29" s="49">
        <f aca="true" t="shared" si="6" ref="AK29:BC29">AK30+AK31+AK32+AK33+AK34</f>
        <v>16015</v>
      </c>
      <c r="AL29" s="49">
        <f t="shared" si="6"/>
        <v>22300</v>
      </c>
      <c r="AM29" s="49">
        <f t="shared" si="6"/>
        <v>21680</v>
      </c>
      <c r="AN29" s="49">
        <f t="shared" si="6"/>
        <v>17005</v>
      </c>
      <c r="AO29" s="49">
        <f t="shared" si="6"/>
        <v>22095</v>
      </c>
      <c r="AP29" s="49">
        <f t="shared" si="6"/>
        <v>23089</v>
      </c>
      <c r="AQ29" s="49">
        <f t="shared" si="6"/>
        <v>25332</v>
      </c>
      <c r="AR29" s="49">
        <f t="shared" si="6"/>
        <v>19580</v>
      </c>
      <c r="AS29" s="49">
        <f t="shared" si="6"/>
        <v>14836</v>
      </c>
      <c r="AT29" s="49">
        <f t="shared" si="6"/>
        <v>16715</v>
      </c>
      <c r="AU29" s="49">
        <f t="shared" si="6"/>
        <v>22952</v>
      </c>
      <c r="AV29" s="49">
        <f t="shared" si="6"/>
        <v>22320</v>
      </c>
      <c r="AW29" s="49">
        <f t="shared" si="6"/>
        <v>137545</v>
      </c>
      <c r="AX29" s="49">
        <f t="shared" si="6"/>
        <v>24984</v>
      </c>
      <c r="AY29" s="49">
        <f t="shared" si="6"/>
        <v>26858</v>
      </c>
      <c r="AZ29" s="49">
        <f t="shared" si="6"/>
        <v>21600</v>
      </c>
      <c r="BA29" s="49">
        <f t="shared" si="6"/>
        <v>22500</v>
      </c>
      <c r="BB29" s="49">
        <f t="shared" si="6"/>
        <v>24200</v>
      </c>
      <c r="BC29" s="49">
        <f t="shared" si="6"/>
        <v>17376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917135</v>
      </c>
      <c r="C30" s="38"/>
      <c r="D30" s="39"/>
      <c r="E30" s="48">
        <v>14757</v>
      </c>
      <c r="F30" s="48">
        <v>16450</v>
      </c>
      <c r="G30" s="48">
        <v>14626</v>
      </c>
      <c r="H30" s="48">
        <v>13085</v>
      </c>
      <c r="I30" s="48">
        <v>16632</v>
      </c>
      <c r="J30" s="48">
        <v>27549</v>
      </c>
      <c r="K30" s="48">
        <v>16019</v>
      </c>
      <c r="L30" s="57">
        <v>15350</v>
      </c>
      <c r="M30" s="48">
        <v>18083</v>
      </c>
      <c r="N30" s="48">
        <v>15264</v>
      </c>
      <c r="O30" s="48">
        <v>16628</v>
      </c>
      <c r="P30" s="48">
        <v>11329</v>
      </c>
      <c r="Q30" s="48">
        <v>11255</v>
      </c>
      <c r="R30" s="48">
        <v>22630</v>
      </c>
      <c r="S30" s="48">
        <v>14021</v>
      </c>
      <c r="T30" s="48">
        <v>20600</v>
      </c>
      <c r="U30" s="48">
        <v>12635</v>
      </c>
      <c r="V30" s="48">
        <v>11454</v>
      </c>
      <c r="W30" s="48">
        <v>14730</v>
      </c>
      <c r="X30" s="48">
        <v>17236</v>
      </c>
      <c r="Y30" s="48">
        <v>19825</v>
      </c>
      <c r="Z30" s="48">
        <v>17670</v>
      </c>
      <c r="AA30" s="48">
        <v>14450</v>
      </c>
      <c r="AB30" s="48">
        <v>19136</v>
      </c>
      <c r="AC30" s="48">
        <v>18800</v>
      </c>
      <c r="AD30" s="48">
        <v>19400</v>
      </c>
      <c r="AE30" s="48">
        <v>13730</v>
      </c>
      <c r="AF30" s="48">
        <v>15580</v>
      </c>
      <c r="AG30" s="48">
        <v>15535</v>
      </c>
      <c r="AH30" s="48">
        <v>19876</v>
      </c>
      <c r="AI30" s="48">
        <v>18395</v>
      </c>
      <c r="AJ30" s="48">
        <v>12750</v>
      </c>
      <c r="AK30" s="48">
        <v>12085</v>
      </c>
      <c r="AL30" s="48">
        <v>16500</v>
      </c>
      <c r="AM30" s="48">
        <v>16360</v>
      </c>
      <c r="AN30" s="48">
        <v>13200</v>
      </c>
      <c r="AO30" s="48">
        <v>16707</v>
      </c>
      <c r="AP30" s="48">
        <v>17332</v>
      </c>
      <c r="AQ30" s="48">
        <v>19115</v>
      </c>
      <c r="AR30" s="48">
        <v>13950</v>
      </c>
      <c r="AS30" s="48">
        <v>11186</v>
      </c>
      <c r="AT30" s="48">
        <v>13000</v>
      </c>
      <c r="AU30" s="48">
        <v>17320</v>
      </c>
      <c r="AV30" s="48">
        <v>16824</v>
      </c>
      <c r="AW30" s="48">
        <v>103792</v>
      </c>
      <c r="AX30" s="48">
        <v>18854</v>
      </c>
      <c r="AY30" s="48">
        <v>20267</v>
      </c>
      <c r="AZ30" s="48">
        <v>16300</v>
      </c>
      <c r="BA30" s="48">
        <v>17520</v>
      </c>
      <c r="BB30" s="48">
        <v>18200</v>
      </c>
      <c r="BC30" s="48">
        <v>13143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25718</v>
      </c>
      <c r="C31" s="38"/>
      <c r="D31" s="39"/>
      <c r="E31" s="48">
        <v>355</v>
      </c>
      <c r="F31" s="48">
        <v>390</v>
      </c>
      <c r="G31" s="48">
        <v>352</v>
      </c>
      <c r="H31" s="48">
        <v>315</v>
      </c>
      <c r="I31" s="48">
        <v>400</v>
      </c>
      <c r="J31" s="48">
        <v>350</v>
      </c>
      <c r="K31" s="48">
        <v>385</v>
      </c>
      <c r="L31" s="57">
        <v>368</v>
      </c>
      <c r="M31" s="48">
        <v>450</v>
      </c>
      <c r="N31" s="48">
        <v>367</v>
      </c>
      <c r="O31" s="48">
        <v>393</v>
      </c>
      <c r="P31" s="48">
        <v>345</v>
      </c>
      <c r="Q31" s="48">
        <v>275</v>
      </c>
      <c r="R31" s="48">
        <v>544</v>
      </c>
      <c r="S31" s="48">
        <v>337</v>
      </c>
      <c r="T31" s="48">
        <v>500</v>
      </c>
      <c r="U31" s="48">
        <v>305</v>
      </c>
      <c r="V31" s="48">
        <v>275</v>
      </c>
      <c r="W31" s="48">
        <v>353</v>
      </c>
      <c r="X31" s="48">
        <v>416</v>
      </c>
      <c r="Y31" s="48">
        <v>480</v>
      </c>
      <c r="Z31" s="48">
        <v>428</v>
      </c>
      <c r="AA31" s="48">
        <v>350</v>
      </c>
      <c r="AB31" s="48">
        <v>460</v>
      </c>
      <c r="AC31" s="48">
        <v>447</v>
      </c>
      <c r="AD31" s="48">
        <v>500</v>
      </c>
      <c r="AE31" s="48">
        <v>330</v>
      </c>
      <c r="AF31" s="48">
        <v>385</v>
      </c>
      <c r="AG31" s="48">
        <v>373</v>
      </c>
      <c r="AH31" s="48">
        <v>478</v>
      </c>
      <c r="AI31" s="48">
        <v>442</v>
      </c>
      <c r="AJ31" s="48">
        <v>320</v>
      </c>
      <c r="AK31" s="48">
        <v>291</v>
      </c>
      <c r="AL31" s="48">
        <v>400</v>
      </c>
      <c r="AM31" s="48">
        <v>393</v>
      </c>
      <c r="AN31" s="48">
        <v>284</v>
      </c>
      <c r="AO31" s="48">
        <v>4177</v>
      </c>
      <c r="AP31" s="48">
        <v>417</v>
      </c>
      <c r="AQ31" s="48">
        <v>460</v>
      </c>
      <c r="AR31" s="48">
        <v>340</v>
      </c>
      <c r="AS31" s="48">
        <v>270</v>
      </c>
      <c r="AT31" s="48">
        <v>325</v>
      </c>
      <c r="AU31" s="48">
        <v>416</v>
      </c>
      <c r="AV31" s="48">
        <v>406</v>
      </c>
      <c r="AW31" s="48">
        <v>2495</v>
      </c>
      <c r="AX31" s="48">
        <v>453</v>
      </c>
      <c r="AY31" s="48">
        <v>487</v>
      </c>
      <c r="AZ31" s="48">
        <v>400</v>
      </c>
      <c r="BA31" s="48">
        <v>420</v>
      </c>
      <c r="BB31" s="48">
        <v>500</v>
      </c>
      <c r="BC31" s="48">
        <v>316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223081</v>
      </c>
      <c r="C32" s="38"/>
      <c r="D32" s="39"/>
      <c r="E32" s="48">
        <v>3689</v>
      </c>
      <c r="F32" s="48">
        <v>4120</v>
      </c>
      <c r="G32" s="48">
        <v>3656</v>
      </c>
      <c r="H32" s="48">
        <v>3271</v>
      </c>
      <c r="I32" s="48">
        <v>4158</v>
      </c>
      <c r="J32" s="48">
        <v>3500</v>
      </c>
      <c r="K32" s="48">
        <v>4005</v>
      </c>
      <c r="L32" s="57">
        <v>3837</v>
      </c>
      <c r="M32" s="48">
        <v>4520</v>
      </c>
      <c r="N32" s="48">
        <v>3816</v>
      </c>
      <c r="O32" s="48">
        <v>4088</v>
      </c>
      <c r="P32" s="48">
        <v>3588</v>
      </c>
      <c r="Q32" s="48">
        <v>2815</v>
      </c>
      <c r="R32" s="48">
        <v>5658</v>
      </c>
      <c r="S32" s="48">
        <v>3505</v>
      </c>
      <c r="T32" s="48">
        <v>5200</v>
      </c>
      <c r="U32" s="48">
        <v>3160</v>
      </c>
      <c r="V32" s="48">
        <v>2864</v>
      </c>
      <c r="W32" s="48">
        <v>3666</v>
      </c>
      <c r="X32" s="48">
        <v>4331</v>
      </c>
      <c r="Y32" s="48">
        <v>5000</v>
      </c>
      <c r="Z32" s="48">
        <v>4418</v>
      </c>
      <c r="AA32" s="48">
        <v>3640</v>
      </c>
      <c r="AB32" s="48">
        <v>4785</v>
      </c>
      <c r="AC32" s="48">
        <v>4650</v>
      </c>
      <c r="AD32" s="48">
        <v>4900</v>
      </c>
      <c r="AE32" s="48">
        <v>3433</v>
      </c>
      <c r="AF32" s="48">
        <v>3900</v>
      </c>
      <c r="AG32" s="48">
        <v>3884</v>
      </c>
      <c r="AH32" s="48">
        <v>4970</v>
      </c>
      <c r="AI32" s="48">
        <v>4599</v>
      </c>
      <c r="AJ32" s="48">
        <v>3180</v>
      </c>
      <c r="AK32" s="48">
        <v>3021</v>
      </c>
      <c r="AL32" s="48">
        <v>4500</v>
      </c>
      <c r="AM32" s="48">
        <v>4090</v>
      </c>
      <c r="AN32" s="48">
        <v>2953</v>
      </c>
      <c r="AO32" s="48">
        <v>405</v>
      </c>
      <c r="AP32" s="48">
        <v>4333</v>
      </c>
      <c r="AQ32" s="48">
        <v>4779</v>
      </c>
      <c r="AR32" s="48">
        <v>3540</v>
      </c>
      <c r="AS32" s="48">
        <v>2805</v>
      </c>
      <c r="AT32" s="48">
        <v>3250</v>
      </c>
      <c r="AU32" s="48">
        <v>4330</v>
      </c>
      <c r="AV32" s="48">
        <v>4226</v>
      </c>
      <c r="AW32" s="48">
        <v>25948</v>
      </c>
      <c r="AX32" s="48">
        <v>4713</v>
      </c>
      <c r="AY32" s="48">
        <v>5067</v>
      </c>
      <c r="AZ32" s="48">
        <v>4050</v>
      </c>
      <c r="BA32" s="48">
        <v>4380</v>
      </c>
      <c r="BB32" s="48">
        <v>4600</v>
      </c>
      <c r="BC32" s="48">
        <v>3285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9981</v>
      </c>
      <c r="C33" s="38"/>
      <c r="D33" s="39"/>
      <c r="E33" s="48">
        <v>152</v>
      </c>
      <c r="F33" s="48">
        <v>170</v>
      </c>
      <c r="G33" s="48">
        <v>150</v>
      </c>
      <c r="H33" s="48">
        <v>135</v>
      </c>
      <c r="I33" s="48">
        <v>120</v>
      </c>
      <c r="J33" s="48">
        <v>150</v>
      </c>
      <c r="K33" s="48">
        <v>165</v>
      </c>
      <c r="L33" s="57">
        <v>155</v>
      </c>
      <c r="M33" s="48">
        <v>200</v>
      </c>
      <c r="N33" s="48">
        <v>157</v>
      </c>
      <c r="O33" s="48">
        <v>171</v>
      </c>
      <c r="P33" s="48">
        <v>148</v>
      </c>
      <c r="Q33" s="48">
        <v>85</v>
      </c>
      <c r="R33" s="48">
        <v>233</v>
      </c>
      <c r="S33" s="48">
        <v>144</v>
      </c>
      <c r="T33" s="48">
        <v>300</v>
      </c>
      <c r="U33" s="48">
        <v>130</v>
      </c>
      <c r="V33" s="48">
        <v>118</v>
      </c>
      <c r="W33" s="48">
        <v>151</v>
      </c>
      <c r="X33" s="48">
        <v>177</v>
      </c>
      <c r="Y33" s="48">
        <v>815</v>
      </c>
      <c r="Z33" s="48">
        <v>465</v>
      </c>
      <c r="AA33" s="48">
        <v>150</v>
      </c>
      <c r="AB33" s="48">
        <v>195</v>
      </c>
      <c r="AC33" s="48">
        <v>140</v>
      </c>
      <c r="AD33" s="48">
        <v>200</v>
      </c>
      <c r="AE33" s="48">
        <v>141</v>
      </c>
      <c r="AF33" s="48">
        <v>165</v>
      </c>
      <c r="AG33" s="48">
        <v>160</v>
      </c>
      <c r="AH33" s="48">
        <v>204</v>
      </c>
      <c r="AI33" s="48">
        <v>133</v>
      </c>
      <c r="AJ33" s="48">
        <v>96</v>
      </c>
      <c r="AK33" s="48">
        <v>124</v>
      </c>
      <c r="AL33" s="48">
        <v>200</v>
      </c>
      <c r="AM33" s="48">
        <v>168</v>
      </c>
      <c r="AN33" s="48">
        <v>85</v>
      </c>
      <c r="AO33" s="48">
        <v>121</v>
      </c>
      <c r="AP33" s="48">
        <v>178</v>
      </c>
      <c r="AQ33" s="48">
        <v>197</v>
      </c>
      <c r="AR33" s="48">
        <v>150</v>
      </c>
      <c r="AS33" s="48">
        <v>116</v>
      </c>
      <c r="AT33" s="48">
        <v>140</v>
      </c>
      <c r="AU33" s="48">
        <v>178</v>
      </c>
      <c r="AV33" s="48">
        <v>173</v>
      </c>
      <c r="AW33" s="48">
        <v>1068</v>
      </c>
      <c r="AX33" s="48">
        <v>194</v>
      </c>
      <c r="AY33" s="48">
        <v>209</v>
      </c>
      <c r="AZ33" s="48">
        <v>180</v>
      </c>
      <c r="BA33" s="48">
        <v>180</v>
      </c>
      <c r="BB33" s="48">
        <v>150</v>
      </c>
      <c r="BC33" s="48">
        <v>95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31731</v>
      </c>
      <c r="C34" s="38"/>
      <c r="D34" s="39"/>
      <c r="E34" s="48">
        <v>603</v>
      </c>
      <c r="F34" s="48">
        <v>680</v>
      </c>
      <c r="G34" s="48">
        <v>598</v>
      </c>
      <c r="H34" s="48">
        <v>535</v>
      </c>
      <c r="I34" s="48">
        <v>679</v>
      </c>
      <c r="J34" s="48">
        <v>571</v>
      </c>
      <c r="K34" s="48">
        <v>655</v>
      </c>
      <c r="L34" s="57">
        <v>630</v>
      </c>
      <c r="M34" s="48"/>
      <c r="N34" s="48">
        <v>624</v>
      </c>
      <c r="O34" s="48"/>
      <c r="P34" s="48">
        <v>586</v>
      </c>
      <c r="Q34" s="48">
        <v>460</v>
      </c>
      <c r="R34" s="48">
        <v>925</v>
      </c>
      <c r="S34" s="48">
        <v>559</v>
      </c>
      <c r="T34" s="48">
        <v>900</v>
      </c>
      <c r="U34" s="48">
        <v>518</v>
      </c>
      <c r="V34" s="48">
        <v>468</v>
      </c>
      <c r="W34" s="48"/>
      <c r="X34" s="48"/>
      <c r="Y34" s="48">
        <v>210</v>
      </c>
      <c r="Z34" s="48"/>
      <c r="AA34" s="48"/>
      <c r="AB34" s="48">
        <v>785</v>
      </c>
      <c r="AC34" s="48">
        <v>770</v>
      </c>
      <c r="AD34" s="48">
        <v>800</v>
      </c>
      <c r="AE34" s="48">
        <v>561</v>
      </c>
      <c r="AF34" s="48"/>
      <c r="AG34" s="48">
        <v>635</v>
      </c>
      <c r="AH34" s="48">
        <v>812</v>
      </c>
      <c r="AI34" s="48">
        <v>751</v>
      </c>
      <c r="AJ34" s="48">
        <v>520</v>
      </c>
      <c r="AK34" s="48">
        <v>494</v>
      </c>
      <c r="AL34" s="48">
        <v>700</v>
      </c>
      <c r="AM34" s="48">
        <v>669</v>
      </c>
      <c r="AN34" s="48">
        <v>483</v>
      </c>
      <c r="AO34" s="48">
        <v>685</v>
      </c>
      <c r="AP34" s="48">
        <v>829</v>
      </c>
      <c r="AQ34" s="48">
        <v>781</v>
      </c>
      <c r="AR34" s="48">
        <v>1600</v>
      </c>
      <c r="AS34" s="48">
        <v>459</v>
      </c>
      <c r="AT34" s="48"/>
      <c r="AU34" s="48">
        <v>708</v>
      </c>
      <c r="AV34" s="48">
        <v>691</v>
      </c>
      <c r="AW34" s="48">
        <v>4242</v>
      </c>
      <c r="AX34" s="48">
        <v>770</v>
      </c>
      <c r="AY34" s="48">
        <v>828</v>
      </c>
      <c r="AZ34" s="48">
        <v>670</v>
      </c>
      <c r="BA34" s="48"/>
      <c r="BB34" s="48">
        <v>750</v>
      </c>
      <c r="BC34" s="48">
        <v>537</v>
      </c>
    </row>
    <row r="35" spans="13:54" ht="12.75">
      <c r="M35" s="20"/>
      <c r="R35" s="20"/>
      <c r="AK35" s="53"/>
      <c r="AU35" s="53"/>
      <c r="BB35" s="20"/>
    </row>
    <row r="36" spans="1:47" ht="15.75">
      <c r="A36" s="23" t="s">
        <v>21</v>
      </c>
      <c r="B36" s="19"/>
      <c r="C36" s="19"/>
      <c r="D36" s="19"/>
      <c r="R36" s="20"/>
      <c r="AK36" s="54"/>
      <c r="AU36" s="54"/>
    </row>
    <row r="37" spans="1:4" ht="15">
      <c r="A37" s="19"/>
      <c r="B37" s="19"/>
      <c r="C37" s="19"/>
      <c r="D37" s="19"/>
    </row>
    <row r="38" spans="1:4" ht="15.75">
      <c r="A38" s="23" t="s">
        <v>142</v>
      </c>
      <c r="B38" s="23" t="s">
        <v>74</v>
      </c>
      <c r="C38" s="19"/>
      <c r="D38" s="19"/>
    </row>
    <row r="39" spans="1:4" ht="15.75">
      <c r="A39" s="23" t="s">
        <v>143</v>
      </c>
      <c r="B39" s="23" t="s">
        <v>144</v>
      </c>
      <c r="C39" s="19"/>
      <c r="D39" s="19"/>
    </row>
    <row r="40" spans="1:4" ht="15">
      <c r="A40" s="19"/>
      <c r="B40" s="19"/>
      <c r="C40" s="19"/>
      <c r="D40" s="19"/>
    </row>
    <row r="41" spans="2:4" ht="15">
      <c r="B41" s="19"/>
      <c r="C41" s="19"/>
      <c r="D41" s="19"/>
    </row>
    <row r="42" spans="1:4" ht="15">
      <c r="A42" s="19"/>
      <c r="C42" s="19"/>
      <c r="D42" s="19"/>
    </row>
    <row r="43" spans="1:4" ht="15">
      <c r="A43" s="19"/>
      <c r="B43" s="19"/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9">
      <pane xSplit="3" topLeftCell="F1" activePane="topRight" state="frozen"/>
      <selection pane="topLeft" activeCell="A1" sqref="A1"/>
      <selection pane="topRight" activeCell="A30" sqref="A30:IV30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ht="13.5" thickBot="1">
      <c r="A9" s="22" t="s">
        <v>146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5221784</v>
      </c>
      <c r="C13" s="33"/>
      <c r="D13" s="34"/>
      <c r="E13" s="35">
        <f aca="true" t="shared" si="0" ref="E13:BC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t="shared" si="0"/>
        <v>70243</v>
      </c>
      <c r="AL13" s="35">
        <f t="shared" si="0"/>
        <v>108816</v>
      </c>
      <c r="AM13" s="35">
        <f t="shared" si="0"/>
        <v>93000</v>
      </c>
      <c r="AN13" s="35">
        <f t="shared" si="0"/>
        <v>64297</v>
      </c>
      <c r="AO13" s="35">
        <f t="shared" si="0"/>
        <v>92345</v>
      </c>
      <c r="AP13" s="35">
        <f t="shared" si="0"/>
        <v>94318</v>
      </c>
      <c r="AQ13" s="35">
        <f t="shared" si="0"/>
        <v>112559</v>
      </c>
      <c r="AR13" s="35">
        <f t="shared" si="0"/>
        <v>84826</v>
      </c>
      <c r="AS13" s="35">
        <f t="shared" si="0"/>
        <v>73973</v>
      </c>
      <c r="AT13" s="35">
        <f t="shared" si="0"/>
        <v>69925</v>
      </c>
      <c r="AU13" s="35">
        <f t="shared" si="0"/>
        <v>101082</v>
      </c>
      <c r="AV13" s="35">
        <f t="shared" si="0"/>
        <v>120149</v>
      </c>
      <c r="AW13" s="35">
        <f t="shared" si="0"/>
        <v>460223</v>
      </c>
      <c r="AX13" s="35">
        <f t="shared" si="0"/>
        <v>109883</v>
      </c>
      <c r="AY13" s="35">
        <f t="shared" si="0"/>
        <v>117985</v>
      </c>
      <c r="AZ13" s="35">
        <f t="shared" si="0"/>
        <v>96483</v>
      </c>
      <c r="BA13" s="35">
        <f t="shared" si="0"/>
        <v>102585</v>
      </c>
      <c r="BB13" s="35">
        <f t="shared" si="0"/>
        <v>106000</v>
      </c>
      <c r="BC13" s="35">
        <f t="shared" si="0"/>
        <v>80972</v>
      </c>
    </row>
    <row r="14" spans="1:55" ht="15.75">
      <c r="A14" s="15" t="s">
        <v>3</v>
      </c>
      <c r="B14" s="36">
        <f>B15+B16+B17+B18+B19+B20+B21+B22+B24+B25+B26+B27+B28</f>
        <v>4043448</v>
      </c>
      <c r="C14" s="33"/>
      <c r="D14" s="34"/>
      <c r="E14" s="27">
        <f aca="true" t="shared" si="1" ref="E14:BC14">E15+E16+E17+E18+E19+E20+E21+E22+E24+E25+E26+E27+E28</f>
        <v>73303</v>
      </c>
      <c r="F14" s="27">
        <f t="shared" si="1"/>
        <v>77466</v>
      </c>
      <c r="G14" s="27">
        <f t="shared" si="1"/>
        <v>72876</v>
      </c>
      <c r="H14" s="27">
        <f t="shared" si="1"/>
        <v>65260</v>
      </c>
      <c r="I14" s="27">
        <f t="shared" si="1"/>
        <v>70251</v>
      </c>
      <c r="J14" s="27">
        <f t="shared" si="1"/>
        <v>64408</v>
      </c>
      <c r="K14" s="27">
        <f t="shared" si="1"/>
        <v>67889</v>
      </c>
      <c r="L14" s="27">
        <f t="shared" si="1"/>
        <v>70647</v>
      </c>
      <c r="M14" s="27">
        <f t="shared" si="1"/>
        <v>86179</v>
      </c>
      <c r="N14" s="27">
        <f t="shared" si="1"/>
        <v>66530</v>
      </c>
      <c r="O14" s="27">
        <f t="shared" si="1"/>
        <v>81130</v>
      </c>
      <c r="P14" s="27">
        <f t="shared" si="1"/>
        <v>66239</v>
      </c>
      <c r="Q14" s="27">
        <f t="shared" si="1"/>
        <v>53150</v>
      </c>
      <c r="R14" s="27">
        <f t="shared" si="1"/>
        <v>108301</v>
      </c>
      <c r="S14" s="27">
        <f t="shared" si="1"/>
        <v>61168</v>
      </c>
      <c r="T14" s="27">
        <f t="shared" si="1"/>
        <v>95915</v>
      </c>
      <c r="U14" s="27">
        <f t="shared" si="1"/>
        <v>61412</v>
      </c>
      <c r="V14" s="27">
        <f t="shared" si="1"/>
        <v>54526</v>
      </c>
      <c r="W14" s="27">
        <f t="shared" si="1"/>
        <v>72503</v>
      </c>
      <c r="X14" s="27">
        <f t="shared" si="1"/>
        <v>87192</v>
      </c>
      <c r="Y14" s="27">
        <f t="shared" si="1"/>
        <v>67115</v>
      </c>
      <c r="Z14" s="27">
        <f t="shared" si="1"/>
        <v>81731</v>
      </c>
      <c r="AA14" s="27">
        <f t="shared" si="1"/>
        <v>78569</v>
      </c>
      <c r="AB14" s="27">
        <f t="shared" si="1"/>
        <v>90031</v>
      </c>
      <c r="AC14" s="27">
        <f t="shared" si="1"/>
        <v>96471</v>
      </c>
      <c r="AD14" s="27">
        <f t="shared" si="1"/>
        <v>89944</v>
      </c>
      <c r="AE14" s="27">
        <f t="shared" si="1"/>
        <v>49536</v>
      </c>
      <c r="AF14" s="27">
        <f t="shared" si="1"/>
        <v>76803</v>
      </c>
      <c r="AG14" s="27">
        <f t="shared" si="1"/>
        <v>68153</v>
      </c>
      <c r="AH14" s="27">
        <f t="shared" si="1"/>
        <v>87307</v>
      </c>
      <c r="AI14" s="27">
        <f t="shared" si="1"/>
        <v>85001</v>
      </c>
      <c r="AJ14" s="27">
        <f t="shared" si="1"/>
        <v>59339</v>
      </c>
      <c r="AK14" s="27">
        <f t="shared" si="1"/>
        <v>54600</v>
      </c>
      <c r="AL14" s="27">
        <f t="shared" si="1"/>
        <v>82316</v>
      </c>
      <c r="AM14" s="27">
        <f t="shared" si="1"/>
        <v>73537</v>
      </c>
      <c r="AN14" s="27">
        <f t="shared" si="1"/>
        <v>49944</v>
      </c>
      <c r="AO14" s="27">
        <f t="shared" si="1"/>
        <v>71209</v>
      </c>
      <c r="AP14" s="27">
        <f t="shared" si="1"/>
        <v>74059</v>
      </c>
      <c r="AQ14" s="27">
        <f t="shared" si="1"/>
        <v>86668</v>
      </c>
      <c r="AR14" s="27">
        <f t="shared" si="1"/>
        <v>65695</v>
      </c>
      <c r="AS14" s="27">
        <f t="shared" si="1"/>
        <v>58057</v>
      </c>
      <c r="AT14" s="27">
        <f t="shared" si="1"/>
        <v>55260</v>
      </c>
      <c r="AU14" s="27">
        <f t="shared" si="1"/>
        <v>78489</v>
      </c>
      <c r="AV14" s="27">
        <f t="shared" si="1"/>
        <v>95395</v>
      </c>
      <c r="AW14" s="27">
        <f t="shared" si="1"/>
        <v>334393</v>
      </c>
      <c r="AX14" s="27">
        <f t="shared" si="1"/>
        <v>86140</v>
      </c>
      <c r="AY14" s="27">
        <f t="shared" si="1"/>
        <v>91381</v>
      </c>
      <c r="AZ14" s="27">
        <f t="shared" si="1"/>
        <v>74963</v>
      </c>
      <c r="BA14" s="27">
        <f t="shared" si="1"/>
        <v>80085</v>
      </c>
      <c r="BB14" s="27">
        <f t="shared" si="1"/>
        <v>81520</v>
      </c>
      <c r="BC14" s="27">
        <f t="shared" si="1"/>
        <v>63392</v>
      </c>
    </row>
    <row r="15" spans="1:55" ht="15">
      <c r="A15" s="17" t="s">
        <v>4</v>
      </c>
      <c r="B15" s="37">
        <f aca="true" t="shared" si="2" ref="B15:B23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2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2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2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ht="15">
      <c r="A19" s="18" t="s">
        <v>7</v>
      </c>
      <c r="B19" s="37">
        <f t="shared" si="2"/>
        <v>91877</v>
      </c>
      <c r="C19" s="38"/>
      <c r="D19" s="39"/>
      <c r="E19" s="40">
        <v>1992</v>
      </c>
      <c r="F19" s="40">
        <v>1400</v>
      </c>
      <c r="G19" s="40"/>
      <c r="H19" s="40"/>
      <c r="I19" s="40">
        <v>1250</v>
      </c>
      <c r="J19" s="40">
        <v>509</v>
      </c>
      <c r="K19" s="40">
        <v>800</v>
      </c>
      <c r="L19" s="40">
        <v>600</v>
      </c>
      <c r="M19" s="40">
        <v>1845</v>
      </c>
      <c r="N19" s="40"/>
      <c r="O19" s="40">
        <v>1070</v>
      </c>
      <c r="P19" s="40"/>
      <c r="Q19" s="40">
        <v>2500</v>
      </c>
      <c r="R19" s="40">
        <v>1100</v>
      </c>
      <c r="S19" s="40">
        <v>1200</v>
      </c>
      <c r="T19" s="40">
        <v>1600</v>
      </c>
      <c r="U19" s="40"/>
      <c r="V19" s="40"/>
      <c r="W19" s="40">
        <v>2314</v>
      </c>
      <c r="X19" s="40">
        <v>1507</v>
      </c>
      <c r="Y19" s="40">
        <v>1203</v>
      </c>
      <c r="Z19" s="40">
        <v>1804</v>
      </c>
      <c r="AA19" s="40">
        <v>1750</v>
      </c>
      <c r="AB19" s="40">
        <v>1425</v>
      </c>
      <c r="AC19" s="40"/>
      <c r="AD19" s="40">
        <v>1250</v>
      </c>
      <c r="AE19" s="40">
        <v>477</v>
      </c>
      <c r="AF19" s="40">
        <v>1165</v>
      </c>
      <c r="AG19" s="40"/>
      <c r="AH19" s="40">
        <v>2883</v>
      </c>
      <c r="AI19" s="40">
        <v>1350</v>
      </c>
      <c r="AJ19" s="40">
        <v>1300</v>
      </c>
      <c r="AK19" s="40"/>
      <c r="AL19" s="40">
        <v>1000</v>
      </c>
      <c r="AM19" s="40">
        <v>480</v>
      </c>
      <c r="AN19" s="40">
        <v>227</v>
      </c>
      <c r="AO19" s="40">
        <v>1366</v>
      </c>
      <c r="AP19" s="40">
        <v>1948</v>
      </c>
      <c r="AQ19" s="40">
        <v>1273</v>
      </c>
      <c r="AR19" s="40">
        <v>700</v>
      </c>
      <c r="AS19" s="40"/>
      <c r="AT19" s="40"/>
      <c r="AU19" s="40">
        <v>2200</v>
      </c>
      <c r="AV19" s="40">
        <v>1439</v>
      </c>
      <c r="AW19" s="40">
        <v>31000</v>
      </c>
      <c r="AX19" s="40">
        <v>800</v>
      </c>
      <c r="AY19" s="40">
        <v>8700</v>
      </c>
      <c r="AZ19" s="40">
        <v>2050</v>
      </c>
      <c r="BA19" s="40">
        <v>3400</v>
      </c>
      <c r="BB19" s="40"/>
      <c r="BC19" s="40">
        <v>1000</v>
      </c>
    </row>
    <row r="20" spans="1:55" ht="15">
      <c r="A20" s="18" t="s">
        <v>8</v>
      </c>
      <c r="B20" s="37">
        <f t="shared" si="2"/>
        <v>39353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/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2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2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2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>E24+F24+G24+H24+I24+J24+K24+L24+M24+N24+O24+P24+Q24+R24+S24+T24+U24+V24+W24+X24+Y24+Z24+AA24+AB24+AC24+AD24+AE24+AF24+AG24+AH24+AI24+AJ24+AK24+AL24+AM24+AN24+AO24+AP24+AQ24+AR24+AS24+AT24+AU24+AV24+AW24+AX24+AY24+AZ24+BA24+BB24+BC24</f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>E25+F25+G25+H25+I25+J25+K25+L25+M25+N25+O25+P25+Q25+R25+S25+T25+U25+V25+W25+X25+Y25+Z25+AA25+AB25+AC25+AD25+AE25+AF25+AG25+AH25+AI25+AJ25+AK25+AL25+AM25+AN25+AO25+AP25+AQ25+AR25+AS25+AT25+AU25+AV25+AW25+AX25+AY25+AZ25+BA25+BB25+BC25</f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>E26+F26+G26+H26+I26+J26+K26+L26+M26+N26+O26+P26+Q26+R26+S26+T26+U26+V26+W26+X26+Y26+Z26+AA26+AB26+AC26+AD26+AE26+AF26+AG26+AH26+AI26+AJ26+AK26+AL26+AM26+AN26+AO26+AP26+AQ26+AR26+AS26+AT26+AU26+AV26+AW26+AX26+AY26+AZ26+BA26+BB26+BC26</f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>E27+F27+G27+H27+I27+J27+K27+L27+M27+N27+O27+P27+Q27+R27+S27+T27+U27+V27+W27+X27+Y27+Z27+AA27+AB27+AC27+AD27+AE27+AF27+AG27+AH27+AI27+AJ27+AK27+AL27+AM27+AN27+AO27+AP27+AQ27+AR27+AS27+AT27+AU27+AV27+AW27+AX27+AY27+AZ27+BA27+BB27+BC27</f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>E28+F28+G28+H28+I28+J28+K28+L28+M28+N28+O28+P28+Q28+R28+S28+T28+U28+V28+W28+X28+Y28+Z28+AA28+AB28+AC28+AD28+AE28+AF28+AG28+AH28+AI28+AJ28+AK28+AL28+AM28+AN28+AO28+AP28+AQ28+AR28+AS28+AT28+AU28+AV28+AW28+AX28+AY28+AZ28+BA28+BB28+BC28</f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1178336</v>
      </c>
      <c r="C29" s="33"/>
      <c r="D29" s="34"/>
      <c r="E29" s="27">
        <f aca="true" t="shared" si="3" ref="E29:BC29">E30+E31+E32+E33+E34</f>
        <v>20313</v>
      </c>
      <c r="F29" s="27">
        <f t="shared" si="3"/>
        <v>21720</v>
      </c>
      <c r="G29" s="27">
        <f t="shared" si="3"/>
        <v>20239</v>
      </c>
      <c r="H29" s="27">
        <f t="shared" si="3"/>
        <v>18112</v>
      </c>
      <c r="I29" s="27">
        <f t="shared" si="3"/>
        <v>20023</v>
      </c>
      <c r="J29" s="27">
        <f t="shared" si="3"/>
        <v>19192</v>
      </c>
      <c r="K29" s="27">
        <f t="shared" si="3"/>
        <v>20211</v>
      </c>
      <c r="L29" s="27">
        <f t="shared" si="3"/>
        <v>20333</v>
      </c>
      <c r="M29" s="27">
        <f t="shared" si="3"/>
        <v>23023</v>
      </c>
      <c r="N29" s="27">
        <f t="shared" si="3"/>
        <v>18780</v>
      </c>
      <c r="O29" s="27">
        <f t="shared" si="3"/>
        <v>21820</v>
      </c>
      <c r="P29" s="27">
        <f t="shared" si="3"/>
        <v>17873</v>
      </c>
      <c r="Q29" s="27">
        <f t="shared" si="3"/>
        <v>14665</v>
      </c>
      <c r="R29" s="27">
        <f t="shared" si="3"/>
        <v>29806</v>
      </c>
      <c r="S29" s="27">
        <f t="shared" si="3"/>
        <v>17879</v>
      </c>
      <c r="T29" s="27">
        <f t="shared" si="3"/>
        <v>28100</v>
      </c>
      <c r="U29" s="27">
        <f t="shared" si="3"/>
        <v>17888</v>
      </c>
      <c r="V29" s="27">
        <f t="shared" si="3"/>
        <v>15188</v>
      </c>
      <c r="W29" s="27">
        <f t="shared" si="3"/>
        <v>19637</v>
      </c>
      <c r="X29" s="27">
        <f t="shared" si="3"/>
        <v>23308</v>
      </c>
      <c r="Y29" s="27">
        <f t="shared" si="3"/>
        <v>23060</v>
      </c>
      <c r="Z29" s="27">
        <f t="shared" si="3"/>
        <v>23936</v>
      </c>
      <c r="AA29" s="27">
        <f t="shared" si="3"/>
        <v>19720</v>
      </c>
      <c r="AB29" s="27">
        <f t="shared" si="3"/>
        <v>23605</v>
      </c>
      <c r="AC29" s="27">
        <f t="shared" si="3"/>
        <v>26730</v>
      </c>
      <c r="AD29" s="27">
        <f t="shared" si="3"/>
        <v>25056</v>
      </c>
      <c r="AE29" s="27">
        <f t="shared" si="3"/>
        <v>19124</v>
      </c>
      <c r="AF29" s="27">
        <f t="shared" si="3"/>
        <v>19706</v>
      </c>
      <c r="AG29" s="27">
        <f t="shared" si="3"/>
        <v>19290</v>
      </c>
      <c r="AH29" s="27">
        <f t="shared" si="3"/>
        <v>26328</v>
      </c>
      <c r="AI29" s="27">
        <f t="shared" si="3"/>
        <v>24199</v>
      </c>
      <c r="AJ29" s="27">
        <f t="shared" si="3"/>
        <v>16911</v>
      </c>
      <c r="AK29" s="27">
        <f t="shared" si="3"/>
        <v>15643</v>
      </c>
      <c r="AL29" s="27">
        <f t="shared" si="3"/>
        <v>26500</v>
      </c>
      <c r="AM29" s="27">
        <f t="shared" si="3"/>
        <v>19463</v>
      </c>
      <c r="AN29" s="27">
        <f t="shared" si="3"/>
        <v>14353</v>
      </c>
      <c r="AO29" s="27">
        <f t="shared" si="3"/>
        <v>21136</v>
      </c>
      <c r="AP29" s="27">
        <f t="shared" si="3"/>
        <v>20259</v>
      </c>
      <c r="AQ29" s="27">
        <f t="shared" si="3"/>
        <v>25891</v>
      </c>
      <c r="AR29" s="27">
        <f t="shared" si="3"/>
        <v>19131</v>
      </c>
      <c r="AS29" s="27">
        <f t="shared" si="3"/>
        <v>15916</v>
      </c>
      <c r="AT29" s="27">
        <f t="shared" si="3"/>
        <v>14665</v>
      </c>
      <c r="AU29" s="27">
        <f t="shared" si="3"/>
        <v>22593</v>
      </c>
      <c r="AV29" s="27">
        <f t="shared" si="3"/>
        <v>24754</v>
      </c>
      <c r="AW29" s="27">
        <f t="shared" si="3"/>
        <v>125830</v>
      </c>
      <c r="AX29" s="27">
        <f t="shared" si="3"/>
        <v>23743</v>
      </c>
      <c r="AY29" s="27">
        <f t="shared" si="3"/>
        <v>26604</v>
      </c>
      <c r="AZ29" s="27">
        <f t="shared" si="3"/>
        <v>21520</v>
      </c>
      <c r="BA29" s="27">
        <f t="shared" si="3"/>
        <v>22500</v>
      </c>
      <c r="BB29" s="27">
        <f t="shared" si="3"/>
        <v>24480</v>
      </c>
      <c r="BC29" s="27">
        <f t="shared" si="3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892988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20075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27893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483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217047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5019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9746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207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30662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820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67"/>
  <sheetViews>
    <sheetView zoomScalePageLayoutView="0" workbookViewId="0" topLeftCell="A10">
      <pane xSplit="3" topLeftCell="D1" activePane="topRight" state="frozen"/>
      <selection pane="topLeft" activeCell="A1" sqref="A1"/>
      <selection pane="topRight" activeCell="A34" sqref="A34:IV34"/>
    </sheetView>
  </sheetViews>
  <sheetFormatPr defaultColWidth="9.140625" defaultRowHeight="12.75"/>
  <cols>
    <col min="1" max="1" width="50.28125" style="0" customWidth="1"/>
    <col min="2" max="2" width="28.421875" style="0" customWidth="1"/>
    <col min="3" max="3" width="3.00390625" style="0" customWidth="1"/>
    <col min="4" max="4" width="12.421875" style="0" customWidth="1"/>
    <col min="5" max="5" width="7.57421875" style="0" bestFit="1" customWidth="1"/>
    <col min="6" max="6" width="7.7109375" style="0" customWidth="1"/>
    <col min="7" max="7" width="8.140625" style="0" bestFit="1" customWidth="1"/>
    <col min="8" max="8" width="7.421875" style="0" bestFit="1" customWidth="1"/>
    <col min="9" max="9" width="6.8515625" style="0" bestFit="1" customWidth="1"/>
    <col min="10" max="10" width="9.57421875" style="0" bestFit="1" customWidth="1"/>
    <col min="11" max="11" width="10.7109375" style="0" customWidth="1"/>
    <col min="12" max="12" width="8.8515625" style="0" bestFit="1" customWidth="1"/>
    <col min="13" max="13" width="7.8515625" style="0" bestFit="1" customWidth="1"/>
    <col min="15" max="15" width="10.7109375" style="0" customWidth="1"/>
    <col min="16" max="16" width="10.421875" style="0" bestFit="1" customWidth="1"/>
    <col min="17" max="17" width="8.28125" style="0" customWidth="1"/>
    <col min="18" max="18" width="12.421875" style="0" bestFit="1" customWidth="1"/>
    <col min="19" max="19" width="10.140625" style="0" bestFit="1" customWidth="1"/>
    <col min="20" max="20" width="11.7109375" style="0" customWidth="1"/>
    <col min="21" max="21" width="9.421875" style="0" bestFit="1" customWidth="1"/>
    <col min="22" max="22" width="7.8515625" style="0" bestFit="1" customWidth="1"/>
    <col min="23" max="23" width="8.8515625" style="0" bestFit="1" customWidth="1"/>
    <col min="24" max="24" width="9.00390625" style="0" customWidth="1"/>
    <col min="25" max="25" width="10.57421875" style="0" bestFit="1" customWidth="1"/>
    <col min="26" max="26" width="12.57421875" style="0" bestFit="1" customWidth="1"/>
    <col min="27" max="27" width="10.00390625" style="0" bestFit="1" customWidth="1"/>
    <col min="28" max="28" width="8.140625" style="0" customWidth="1"/>
    <col min="29" max="29" width="10.140625" style="0" customWidth="1"/>
    <col min="30" max="30" width="11.00390625" style="0" bestFit="1" customWidth="1"/>
    <col min="31" max="31" width="7.57421875" style="0" bestFit="1" customWidth="1"/>
    <col min="32" max="33" width="8.00390625" style="0" customWidth="1"/>
    <col min="34" max="34" width="10.140625" style="0" bestFit="1" customWidth="1"/>
    <col min="35" max="35" width="11.8515625" style="0" bestFit="1" customWidth="1"/>
    <col min="36" max="36" width="8.140625" style="0" customWidth="1"/>
    <col min="37" max="37" width="7.8515625" style="0" customWidth="1"/>
    <col min="38" max="38" width="9.8515625" style="0" bestFit="1" customWidth="1"/>
    <col min="39" max="39" width="12.421875" style="0" bestFit="1" customWidth="1"/>
    <col min="40" max="40" width="7.8515625" style="0" customWidth="1"/>
    <col min="41" max="41" width="8.28125" style="0" bestFit="1" customWidth="1"/>
    <col min="42" max="42" width="7.8515625" style="0" bestFit="1" customWidth="1"/>
    <col min="43" max="43" width="8.421875" style="0" bestFit="1" customWidth="1"/>
    <col min="44" max="44" width="9.8515625" style="0" bestFit="1" customWidth="1"/>
    <col min="45" max="45" width="11.57421875" style="0" bestFit="1" customWidth="1"/>
    <col min="46" max="46" width="8.00390625" style="0" customWidth="1"/>
    <col min="47" max="48" width="7.421875" style="0" bestFit="1" customWidth="1"/>
    <col min="49" max="49" width="7.57421875" style="0" bestFit="1" customWidth="1"/>
    <col min="50" max="50" width="8.57421875" style="0" customWidth="1"/>
    <col min="51" max="51" width="8.421875" style="0" customWidth="1"/>
    <col min="52" max="52" width="7.8515625" style="0" bestFit="1" customWidth="1"/>
    <col min="53" max="53" width="11.57421875" style="0" bestFit="1" customWidth="1"/>
    <col min="54" max="54" width="7.7109375" style="0" customWidth="1"/>
    <col min="55" max="55" width="7.421875" style="0" customWidth="1"/>
  </cols>
  <sheetData>
    <row r="1" spans="1:4" ht="15.75">
      <c r="A1" s="24" t="s">
        <v>145</v>
      </c>
      <c r="B1" s="24"/>
      <c r="C1" s="24"/>
      <c r="D1" s="25"/>
    </row>
    <row r="2" spans="1:4" ht="18">
      <c r="A2" s="10"/>
      <c r="B2" s="10"/>
      <c r="C2" s="10"/>
      <c r="D2" s="11"/>
    </row>
    <row r="3" spans="1:4" ht="15.75">
      <c r="A3" s="24" t="s">
        <v>0</v>
      </c>
      <c r="B3" s="24"/>
      <c r="C3" s="24"/>
      <c r="D3" s="25"/>
    </row>
    <row r="4" spans="1:4" ht="18">
      <c r="A4" s="10"/>
      <c r="B4" s="10"/>
      <c r="C4" s="10"/>
      <c r="D4" s="11"/>
    </row>
    <row r="5" spans="1:4" ht="18">
      <c r="A5" s="21" t="s">
        <v>148</v>
      </c>
      <c r="B5" s="10"/>
      <c r="C5" s="10"/>
      <c r="D5" s="11"/>
    </row>
    <row r="6" spans="1:4" ht="18">
      <c r="A6" s="21"/>
      <c r="B6" s="10"/>
      <c r="C6" s="10"/>
      <c r="D6" s="11"/>
    </row>
    <row r="7" ht="15.75">
      <c r="A7" s="23" t="s">
        <v>78</v>
      </c>
    </row>
    <row r="8" ht="12.75">
      <c r="A8" s="22"/>
    </row>
    <row r="9" spans="1:51" ht="13.5" thickBot="1">
      <c r="A9" s="22" t="s">
        <v>146</v>
      </c>
      <c r="Q9" s="71" t="s">
        <v>152</v>
      </c>
      <c r="AY9" s="70" t="s">
        <v>151</v>
      </c>
    </row>
    <row r="10" spans="1:55" ht="13.5" thickBot="1">
      <c r="A10" s="47"/>
      <c r="E10" s="4">
        <v>1</v>
      </c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  <c r="R10" s="4">
        <v>14</v>
      </c>
      <c r="S10" s="4">
        <v>15</v>
      </c>
      <c r="T10" s="4">
        <v>16</v>
      </c>
      <c r="U10" s="5">
        <v>17</v>
      </c>
      <c r="V10" s="5">
        <v>18</v>
      </c>
      <c r="W10" s="5">
        <v>19</v>
      </c>
      <c r="X10" s="5">
        <v>20</v>
      </c>
      <c r="Y10" s="5">
        <v>21</v>
      </c>
      <c r="Z10" s="5">
        <v>22</v>
      </c>
      <c r="AA10" s="5">
        <v>23</v>
      </c>
      <c r="AB10" s="5">
        <v>24</v>
      </c>
      <c r="AC10" s="5">
        <v>25</v>
      </c>
      <c r="AD10" s="5">
        <v>26</v>
      </c>
      <c r="AE10" s="5">
        <v>27</v>
      </c>
      <c r="AF10" s="9">
        <v>28</v>
      </c>
      <c r="AG10" s="9">
        <v>29</v>
      </c>
      <c r="AH10" s="9">
        <v>30</v>
      </c>
      <c r="AI10" s="9">
        <v>31</v>
      </c>
      <c r="AJ10" s="9">
        <v>32</v>
      </c>
      <c r="AK10" s="9">
        <v>33</v>
      </c>
      <c r="AL10" s="9">
        <v>34</v>
      </c>
      <c r="AM10" s="4">
        <v>35</v>
      </c>
      <c r="AN10" s="4">
        <v>36</v>
      </c>
      <c r="AO10" s="4">
        <v>37</v>
      </c>
      <c r="AP10" s="4">
        <v>38</v>
      </c>
      <c r="AQ10" s="4">
        <v>39</v>
      </c>
      <c r="AR10" s="4">
        <v>40</v>
      </c>
      <c r="AS10" s="4">
        <v>41</v>
      </c>
      <c r="AT10" s="4">
        <v>42</v>
      </c>
      <c r="AU10" s="4">
        <v>43</v>
      </c>
      <c r="AV10" s="4">
        <v>44</v>
      </c>
      <c r="AW10" s="6">
        <v>45</v>
      </c>
      <c r="AX10" s="4">
        <v>46</v>
      </c>
      <c r="AY10" s="4">
        <v>47</v>
      </c>
      <c r="AZ10" s="4">
        <v>48</v>
      </c>
      <c r="BA10" s="4">
        <v>49</v>
      </c>
      <c r="BB10" s="4">
        <v>50</v>
      </c>
      <c r="BC10" s="4">
        <v>51</v>
      </c>
    </row>
    <row r="11" spans="2:55" ht="13.5" thickBot="1">
      <c r="B11" t="s">
        <v>79</v>
      </c>
      <c r="E11" s="6" t="s">
        <v>29</v>
      </c>
      <c r="F11" s="6" t="s">
        <v>29</v>
      </c>
      <c r="G11" s="6" t="s">
        <v>30</v>
      </c>
      <c r="H11" s="6" t="s">
        <v>30</v>
      </c>
      <c r="I11" s="6" t="s">
        <v>29</v>
      </c>
      <c r="J11" s="6" t="s">
        <v>29</v>
      </c>
      <c r="K11" s="67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30</v>
      </c>
      <c r="R11" s="6" t="s">
        <v>29</v>
      </c>
      <c r="S11" s="6" t="s">
        <v>29</v>
      </c>
      <c r="T11" s="6" t="s">
        <v>29</v>
      </c>
      <c r="U11" s="6" t="s">
        <v>30</v>
      </c>
      <c r="V11" s="6" t="s">
        <v>30</v>
      </c>
      <c r="W11" s="6" t="s">
        <v>29</v>
      </c>
      <c r="X11" s="6" t="s">
        <v>29</v>
      </c>
      <c r="Y11" s="6" t="s">
        <v>29</v>
      </c>
      <c r="Z11" s="6" t="s">
        <v>29</v>
      </c>
      <c r="AA11" s="67" t="s">
        <v>29</v>
      </c>
      <c r="AB11" s="6" t="s">
        <v>29</v>
      </c>
      <c r="AC11" s="67" t="s">
        <v>29</v>
      </c>
      <c r="AD11" s="6" t="s">
        <v>29</v>
      </c>
      <c r="AE11" s="6" t="s">
        <v>29</v>
      </c>
      <c r="AF11" s="6" t="s">
        <v>29</v>
      </c>
      <c r="AG11" s="6" t="s">
        <v>29</v>
      </c>
      <c r="AH11" s="6" t="s">
        <v>29</v>
      </c>
      <c r="AI11" s="67" t="s">
        <v>29</v>
      </c>
      <c r="AJ11" s="6" t="s">
        <v>29</v>
      </c>
      <c r="AK11" s="6" t="s">
        <v>30</v>
      </c>
      <c r="AL11" s="6" t="s">
        <v>29</v>
      </c>
      <c r="AM11" s="6" t="s">
        <v>29</v>
      </c>
      <c r="AN11" s="6" t="s">
        <v>30</v>
      </c>
      <c r="AO11" s="6" t="s">
        <v>29</v>
      </c>
      <c r="AP11" s="6" t="s">
        <v>29</v>
      </c>
      <c r="AQ11" s="6" t="s">
        <v>29</v>
      </c>
      <c r="AR11" s="6" t="s">
        <v>29</v>
      </c>
      <c r="AS11" s="6" t="s">
        <v>30</v>
      </c>
      <c r="AT11" s="6" t="s">
        <v>29</v>
      </c>
      <c r="AU11" s="6" t="s">
        <v>29</v>
      </c>
      <c r="AV11" s="28" t="s">
        <v>29</v>
      </c>
      <c r="AW11" s="45" t="s">
        <v>72</v>
      </c>
      <c r="AX11" s="43" t="s">
        <v>29</v>
      </c>
      <c r="AY11" s="6" t="s">
        <v>29</v>
      </c>
      <c r="AZ11" s="6" t="s">
        <v>29</v>
      </c>
      <c r="BA11" s="6" t="s">
        <v>29</v>
      </c>
      <c r="BB11" s="6" t="s">
        <v>29</v>
      </c>
      <c r="BC11" s="6" t="s">
        <v>29</v>
      </c>
    </row>
    <row r="12" spans="1:55" ht="16.5" thickBot="1">
      <c r="A12" s="12" t="s">
        <v>25</v>
      </c>
      <c r="B12" s="13" t="s">
        <v>26</v>
      </c>
      <c r="C12" s="2"/>
      <c r="D12" s="2"/>
      <c r="E12" s="7" t="s">
        <v>27</v>
      </c>
      <c r="F12" s="8" t="s">
        <v>28</v>
      </c>
      <c r="G12" s="8" t="s">
        <v>31</v>
      </c>
      <c r="H12" s="8" t="s">
        <v>32</v>
      </c>
      <c r="I12" s="8" t="s">
        <v>33</v>
      </c>
      <c r="J12" s="8" t="s">
        <v>34</v>
      </c>
      <c r="K12" s="68" t="s">
        <v>35</v>
      </c>
      <c r="L12" s="8" t="s">
        <v>36</v>
      </c>
      <c r="M12" s="8" t="s">
        <v>37</v>
      </c>
      <c r="N12" s="8" t="s">
        <v>38</v>
      </c>
      <c r="O12" s="8" t="s">
        <v>39</v>
      </c>
      <c r="P12" s="8" t="s">
        <v>40</v>
      </c>
      <c r="Q12" s="8" t="s">
        <v>41</v>
      </c>
      <c r="R12" s="8" t="s">
        <v>42</v>
      </c>
      <c r="S12" s="8" t="s">
        <v>43</v>
      </c>
      <c r="T12" s="8" t="s">
        <v>44</v>
      </c>
      <c r="U12" s="8" t="s">
        <v>45</v>
      </c>
      <c r="V12" s="8" t="s">
        <v>46</v>
      </c>
      <c r="W12" s="8" t="s">
        <v>47</v>
      </c>
      <c r="X12" s="8" t="s">
        <v>48</v>
      </c>
      <c r="Y12" s="8" t="s">
        <v>49</v>
      </c>
      <c r="Z12" s="8" t="s">
        <v>50</v>
      </c>
      <c r="AA12" s="68" t="s">
        <v>51</v>
      </c>
      <c r="AB12" s="8" t="s">
        <v>52</v>
      </c>
      <c r="AC12" s="68" t="s">
        <v>53</v>
      </c>
      <c r="AD12" s="8" t="s">
        <v>54</v>
      </c>
      <c r="AE12" s="8" t="s">
        <v>55</v>
      </c>
      <c r="AF12" s="7" t="s">
        <v>56</v>
      </c>
      <c r="AG12" s="7" t="s">
        <v>57</v>
      </c>
      <c r="AH12" s="7" t="s">
        <v>58</v>
      </c>
      <c r="AI12" s="68" t="s">
        <v>59</v>
      </c>
      <c r="AJ12" s="7" t="s">
        <v>60</v>
      </c>
      <c r="AK12" s="7" t="s">
        <v>61</v>
      </c>
      <c r="AL12" s="7" t="s">
        <v>62</v>
      </c>
      <c r="AM12" s="7" t="s">
        <v>63</v>
      </c>
      <c r="AN12" s="7" t="s">
        <v>64</v>
      </c>
      <c r="AO12" s="7" t="s">
        <v>65</v>
      </c>
      <c r="AP12" s="7" t="s">
        <v>66</v>
      </c>
      <c r="AQ12" s="7" t="s">
        <v>67</v>
      </c>
      <c r="AR12" s="7" t="s">
        <v>68</v>
      </c>
      <c r="AS12" s="7" t="s">
        <v>69</v>
      </c>
      <c r="AT12" s="7" t="s">
        <v>70</v>
      </c>
      <c r="AU12" s="7" t="s">
        <v>71</v>
      </c>
      <c r="AV12" s="29" t="s">
        <v>32</v>
      </c>
      <c r="AW12" s="46"/>
      <c r="AX12" s="44" t="s">
        <v>73</v>
      </c>
      <c r="AY12" s="7" t="s">
        <v>61</v>
      </c>
      <c r="AZ12" s="7" t="s">
        <v>46</v>
      </c>
      <c r="BA12" s="7" t="s">
        <v>69</v>
      </c>
      <c r="BB12" s="7" t="s">
        <v>41</v>
      </c>
      <c r="BC12" s="7" t="s">
        <v>64</v>
      </c>
    </row>
    <row r="13" spans="1:55" ht="15.75">
      <c r="A13" s="14" t="s">
        <v>2</v>
      </c>
      <c r="B13" s="32">
        <f>B14+B29</f>
        <v>5213979</v>
      </c>
      <c r="C13" s="33"/>
      <c r="D13" s="34"/>
      <c r="E13" s="35">
        <f aca="true" t="shared" si="0" ref="E13:AJ13">E14+E29</f>
        <v>93616</v>
      </c>
      <c r="F13" s="35">
        <f t="shared" si="0"/>
        <v>99186</v>
      </c>
      <c r="G13" s="35">
        <f t="shared" si="0"/>
        <v>93115</v>
      </c>
      <c r="H13" s="35">
        <f t="shared" si="0"/>
        <v>83372</v>
      </c>
      <c r="I13" s="35">
        <f t="shared" si="0"/>
        <v>90274</v>
      </c>
      <c r="J13" s="35">
        <f t="shared" si="0"/>
        <v>83600</v>
      </c>
      <c r="K13" s="35">
        <f t="shared" si="0"/>
        <v>88100</v>
      </c>
      <c r="L13" s="35">
        <f t="shared" si="0"/>
        <v>90980</v>
      </c>
      <c r="M13" s="35">
        <f t="shared" si="0"/>
        <v>109202</v>
      </c>
      <c r="N13" s="35">
        <f t="shared" si="0"/>
        <v>85310</v>
      </c>
      <c r="O13" s="35">
        <f t="shared" si="0"/>
        <v>102950</v>
      </c>
      <c r="P13" s="35">
        <f t="shared" si="0"/>
        <v>84112</v>
      </c>
      <c r="Q13" s="35">
        <f t="shared" si="0"/>
        <v>67815</v>
      </c>
      <c r="R13" s="35">
        <f t="shared" si="0"/>
        <v>138107</v>
      </c>
      <c r="S13" s="35">
        <f t="shared" si="0"/>
        <v>79047</v>
      </c>
      <c r="T13" s="35">
        <f t="shared" si="0"/>
        <v>124015</v>
      </c>
      <c r="U13" s="35">
        <f t="shared" si="0"/>
        <v>79300</v>
      </c>
      <c r="V13" s="35">
        <f t="shared" si="0"/>
        <v>69714</v>
      </c>
      <c r="W13" s="35">
        <f t="shared" si="0"/>
        <v>92140</v>
      </c>
      <c r="X13" s="35">
        <f t="shared" si="0"/>
        <v>110500</v>
      </c>
      <c r="Y13" s="35">
        <f t="shared" si="0"/>
        <v>90175</v>
      </c>
      <c r="Z13" s="35">
        <f t="shared" si="0"/>
        <v>105667</v>
      </c>
      <c r="AA13" s="35">
        <f t="shared" si="0"/>
        <v>98289</v>
      </c>
      <c r="AB13" s="35">
        <f t="shared" si="0"/>
        <v>113636</v>
      </c>
      <c r="AC13" s="35">
        <f t="shared" si="0"/>
        <v>123201</v>
      </c>
      <c r="AD13" s="35">
        <f t="shared" si="0"/>
        <v>115000</v>
      </c>
      <c r="AE13" s="35">
        <f t="shared" si="0"/>
        <v>68660</v>
      </c>
      <c r="AF13" s="35">
        <f t="shared" si="0"/>
        <v>96509</v>
      </c>
      <c r="AG13" s="35">
        <f t="shared" si="0"/>
        <v>87443</v>
      </c>
      <c r="AH13" s="35">
        <f t="shared" si="0"/>
        <v>113635</v>
      </c>
      <c r="AI13" s="35">
        <f t="shared" si="0"/>
        <v>109200</v>
      </c>
      <c r="AJ13" s="35">
        <f t="shared" si="0"/>
        <v>76250</v>
      </c>
      <c r="AK13" s="35">
        <f aca="true" t="shared" si="1" ref="AK13:BC13">AK14+AK29</f>
        <v>70243</v>
      </c>
      <c r="AL13" s="35">
        <f t="shared" si="1"/>
        <v>108816</v>
      </c>
      <c r="AM13" s="35">
        <f t="shared" si="1"/>
        <v>93000</v>
      </c>
      <c r="AN13" s="35">
        <f t="shared" si="1"/>
        <v>64297</v>
      </c>
      <c r="AO13" s="35">
        <f t="shared" si="1"/>
        <v>92345</v>
      </c>
      <c r="AP13" s="35">
        <f t="shared" si="1"/>
        <v>94318</v>
      </c>
      <c r="AQ13" s="35">
        <f t="shared" si="1"/>
        <v>112559</v>
      </c>
      <c r="AR13" s="35">
        <f t="shared" si="1"/>
        <v>84826</v>
      </c>
      <c r="AS13" s="35">
        <f t="shared" si="1"/>
        <v>73973</v>
      </c>
      <c r="AT13" s="35">
        <f t="shared" si="1"/>
        <v>69925</v>
      </c>
      <c r="AU13" s="35">
        <f t="shared" si="1"/>
        <v>101082</v>
      </c>
      <c r="AV13" s="35">
        <f t="shared" si="1"/>
        <v>120149</v>
      </c>
      <c r="AW13" s="35">
        <f t="shared" si="1"/>
        <v>460223</v>
      </c>
      <c r="AX13" s="35">
        <f t="shared" si="1"/>
        <v>109883</v>
      </c>
      <c r="AY13" s="35">
        <f t="shared" si="1"/>
        <v>110180</v>
      </c>
      <c r="AZ13" s="35">
        <f t="shared" si="1"/>
        <v>96483</v>
      </c>
      <c r="BA13" s="35">
        <f t="shared" si="1"/>
        <v>102585</v>
      </c>
      <c r="BB13" s="35">
        <f t="shared" si="1"/>
        <v>106000</v>
      </c>
      <c r="BC13" s="35">
        <f t="shared" si="1"/>
        <v>80972</v>
      </c>
    </row>
    <row r="14" spans="1:55" ht="15.75">
      <c r="A14" s="15" t="s">
        <v>3</v>
      </c>
      <c r="B14" s="36">
        <f>B15+B16+B17+B18+B19+B20+B21+B22+B24+B25+B26+B27+B28</f>
        <v>4037264</v>
      </c>
      <c r="C14" s="33"/>
      <c r="D14" s="34"/>
      <c r="E14" s="27">
        <f aca="true" t="shared" si="2" ref="E14:AJ14">E15+E16+E17+E18+E19+E20+E21+E22+E24+E25+E26+E27+E28</f>
        <v>73303</v>
      </c>
      <c r="F14" s="27">
        <f t="shared" si="2"/>
        <v>77466</v>
      </c>
      <c r="G14" s="27">
        <f t="shared" si="2"/>
        <v>72876</v>
      </c>
      <c r="H14" s="27">
        <f t="shared" si="2"/>
        <v>65260</v>
      </c>
      <c r="I14" s="27">
        <f t="shared" si="2"/>
        <v>70251</v>
      </c>
      <c r="J14" s="27">
        <f t="shared" si="2"/>
        <v>64408</v>
      </c>
      <c r="K14" s="27">
        <f t="shared" si="2"/>
        <v>67889</v>
      </c>
      <c r="L14" s="27">
        <f t="shared" si="2"/>
        <v>70647</v>
      </c>
      <c r="M14" s="27">
        <f t="shared" si="2"/>
        <v>86179</v>
      </c>
      <c r="N14" s="27">
        <f t="shared" si="2"/>
        <v>66530</v>
      </c>
      <c r="O14" s="27">
        <f t="shared" si="2"/>
        <v>81130</v>
      </c>
      <c r="P14" s="27">
        <f t="shared" si="2"/>
        <v>66239</v>
      </c>
      <c r="Q14" s="27">
        <f t="shared" si="2"/>
        <v>53150</v>
      </c>
      <c r="R14" s="27">
        <f t="shared" si="2"/>
        <v>108301</v>
      </c>
      <c r="S14" s="27">
        <f t="shared" si="2"/>
        <v>61168</v>
      </c>
      <c r="T14" s="27">
        <f t="shared" si="2"/>
        <v>95915</v>
      </c>
      <c r="U14" s="27">
        <f t="shared" si="2"/>
        <v>61412</v>
      </c>
      <c r="V14" s="27">
        <f t="shared" si="2"/>
        <v>54526</v>
      </c>
      <c r="W14" s="27">
        <f t="shared" si="2"/>
        <v>72503</v>
      </c>
      <c r="X14" s="27">
        <f t="shared" si="2"/>
        <v>87192</v>
      </c>
      <c r="Y14" s="27">
        <f t="shared" si="2"/>
        <v>67115</v>
      </c>
      <c r="Z14" s="27">
        <f t="shared" si="2"/>
        <v>81731</v>
      </c>
      <c r="AA14" s="27">
        <f t="shared" si="2"/>
        <v>78569</v>
      </c>
      <c r="AB14" s="27">
        <f t="shared" si="2"/>
        <v>90031</v>
      </c>
      <c r="AC14" s="27">
        <f t="shared" si="2"/>
        <v>96471</v>
      </c>
      <c r="AD14" s="27">
        <f t="shared" si="2"/>
        <v>89944</v>
      </c>
      <c r="AE14" s="27">
        <f t="shared" si="2"/>
        <v>49536</v>
      </c>
      <c r="AF14" s="27">
        <f t="shared" si="2"/>
        <v>76803</v>
      </c>
      <c r="AG14" s="27">
        <f t="shared" si="2"/>
        <v>68153</v>
      </c>
      <c r="AH14" s="27">
        <f t="shared" si="2"/>
        <v>87307</v>
      </c>
      <c r="AI14" s="27">
        <f t="shared" si="2"/>
        <v>85001</v>
      </c>
      <c r="AJ14" s="27">
        <f t="shared" si="2"/>
        <v>59339</v>
      </c>
      <c r="AK14" s="27">
        <f aca="true" t="shared" si="3" ref="AK14:BC14">AK15+AK16+AK17+AK18+AK19+AK20+AK21+AK22+AK24+AK25+AK26+AK27+AK28</f>
        <v>54600</v>
      </c>
      <c r="AL14" s="27">
        <f t="shared" si="3"/>
        <v>82316</v>
      </c>
      <c r="AM14" s="27">
        <f t="shared" si="3"/>
        <v>73537</v>
      </c>
      <c r="AN14" s="27">
        <f t="shared" si="3"/>
        <v>49944</v>
      </c>
      <c r="AO14" s="27">
        <f t="shared" si="3"/>
        <v>71209</v>
      </c>
      <c r="AP14" s="27">
        <f t="shared" si="3"/>
        <v>74059</v>
      </c>
      <c r="AQ14" s="27">
        <f t="shared" si="3"/>
        <v>86668</v>
      </c>
      <c r="AR14" s="27">
        <f t="shared" si="3"/>
        <v>65695</v>
      </c>
      <c r="AS14" s="27">
        <f t="shared" si="3"/>
        <v>58057</v>
      </c>
      <c r="AT14" s="27">
        <f t="shared" si="3"/>
        <v>55260</v>
      </c>
      <c r="AU14" s="27">
        <f t="shared" si="3"/>
        <v>78489</v>
      </c>
      <c r="AV14" s="27">
        <f t="shared" si="3"/>
        <v>95395</v>
      </c>
      <c r="AW14" s="27">
        <f t="shared" si="3"/>
        <v>334393</v>
      </c>
      <c r="AX14" s="27">
        <f t="shared" si="3"/>
        <v>86140</v>
      </c>
      <c r="AY14" s="27">
        <f t="shared" si="3"/>
        <v>85197</v>
      </c>
      <c r="AZ14" s="27">
        <f t="shared" si="3"/>
        <v>74963</v>
      </c>
      <c r="BA14" s="27">
        <f t="shared" si="3"/>
        <v>80085</v>
      </c>
      <c r="BB14" s="27">
        <f t="shared" si="3"/>
        <v>81520</v>
      </c>
      <c r="BC14" s="27">
        <f t="shared" si="3"/>
        <v>63392</v>
      </c>
    </row>
    <row r="15" spans="1:55" ht="15">
      <c r="A15" s="17" t="s">
        <v>4</v>
      </c>
      <c r="B15" s="37">
        <f aca="true" t="shared" si="4" ref="B15:B28">E15+F15+G15+H15+I15+J15+K15+L15+M15+N15+O15+P15+Q15+R15+S15+T15+U15+V15+W15+X15+Y15+Z15+AA15+AB15+AC15+AD15+AE15+AF15+AG15+AH15+AI15+AJ15+AK15+AL15+AM15+AN15+AO15+AP15+AQ15+AR15+AS15+AT15+AU15+AV15+AW15+AX15+AY15+AZ15+BA15+BB15+BC15</f>
        <v>2950993</v>
      </c>
      <c r="C15" s="38"/>
      <c r="D15" s="39"/>
      <c r="E15" s="40">
        <v>53990</v>
      </c>
      <c r="F15" s="40">
        <v>59192</v>
      </c>
      <c r="G15" s="40">
        <v>54816</v>
      </c>
      <c r="H15" s="40">
        <v>47791</v>
      </c>
      <c r="I15" s="40">
        <v>52922</v>
      </c>
      <c r="J15" s="40">
        <v>47954</v>
      </c>
      <c r="K15" s="40">
        <v>50442</v>
      </c>
      <c r="L15" s="40">
        <v>57267</v>
      </c>
      <c r="M15" s="40">
        <v>66377</v>
      </c>
      <c r="N15" s="40">
        <v>50699</v>
      </c>
      <c r="O15" s="40">
        <v>63246</v>
      </c>
      <c r="P15" s="40">
        <v>52455</v>
      </c>
      <c r="Q15" s="40">
        <v>40500</v>
      </c>
      <c r="R15" s="40">
        <v>85000</v>
      </c>
      <c r="S15" s="40">
        <v>46063</v>
      </c>
      <c r="T15" s="40">
        <v>67000</v>
      </c>
      <c r="U15" s="40">
        <v>44409</v>
      </c>
      <c r="V15" s="40">
        <v>41649</v>
      </c>
      <c r="W15" s="40">
        <v>51323</v>
      </c>
      <c r="X15" s="40">
        <v>64913</v>
      </c>
      <c r="Y15" s="40">
        <v>48648</v>
      </c>
      <c r="Z15" s="40">
        <v>62076</v>
      </c>
      <c r="AA15" s="40">
        <v>55080</v>
      </c>
      <c r="AB15" s="40">
        <v>65721</v>
      </c>
      <c r="AC15" s="40">
        <v>69852</v>
      </c>
      <c r="AD15" s="40">
        <v>69444</v>
      </c>
      <c r="AE15" s="40">
        <v>34561</v>
      </c>
      <c r="AF15" s="40">
        <v>58700</v>
      </c>
      <c r="AG15" s="40">
        <v>52673</v>
      </c>
      <c r="AH15" s="40">
        <v>64600</v>
      </c>
      <c r="AI15" s="40">
        <v>65814</v>
      </c>
      <c r="AJ15" s="40">
        <v>46091</v>
      </c>
      <c r="AK15" s="40">
        <v>41757</v>
      </c>
      <c r="AL15" s="40">
        <v>60616</v>
      </c>
      <c r="AM15" s="40">
        <v>57297</v>
      </c>
      <c r="AN15" s="40">
        <v>38819</v>
      </c>
      <c r="AO15" s="40">
        <v>51798</v>
      </c>
      <c r="AP15" s="40">
        <v>51462</v>
      </c>
      <c r="AQ15" s="40">
        <v>65861</v>
      </c>
      <c r="AR15" s="40">
        <v>50870</v>
      </c>
      <c r="AS15" s="40">
        <v>40419</v>
      </c>
      <c r="AT15" s="40">
        <v>43230</v>
      </c>
      <c r="AU15" s="40">
        <v>56484</v>
      </c>
      <c r="AV15" s="40">
        <v>62095</v>
      </c>
      <c r="AW15" s="40">
        <v>190893</v>
      </c>
      <c r="AX15" s="40">
        <v>65558</v>
      </c>
      <c r="AY15" s="40">
        <v>62826</v>
      </c>
      <c r="AZ15" s="40">
        <v>53995</v>
      </c>
      <c r="BA15" s="40">
        <v>59785</v>
      </c>
      <c r="BB15" s="40">
        <v>58320</v>
      </c>
      <c r="BC15" s="40">
        <v>47640</v>
      </c>
    </row>
    <row r="16" spans="1:55" ht="15">
      <c r="A16" s="18" t="s">
        <v>5</v>
      </c>
      <c r="B16" s="37">
        <f t="shared" si="4"/>
        <v>0</v>
      </c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 ht="15">
      <c r="A17" s="18" t="s">
        <v>77</v>
      </c>
      <c r="B17" s="37">
        <f t="shared" si="4"/>
        <v>169243</v>
      </c>
      <c r="C17" s="38"/>
      <c r="D17" s="39"/>
      <c r="E17" s="40">
        <v>3174</v>
      </c>
      <c r="F17" s="40">
        <v>3174</v>
      </c>
      <c r="G17" s="40">
        <v>2514</v>
      </c>
      <c r="H17" s="40">
        <v>2502</v>
      </c>
      <c r="I17" s="40">
        <v>3174</v>
      </c>
      <c r="J17" s="40">
        <v>3174</v>
      </c>
      <c r="K17" s="40">
        <v>2598</v>
      </c>
      <c r="L17" s="40">
        <v>2100</v>
      </c>
      <c r="M17" s="40">
        <v>2598</v>
      </c>
      <c r="N17" s="40">
        <v>3078</v>
      </c>
      <c r="O17" s="40">
        <v>3078</v>
      </c>
      <c r="P17" s="40">
        <v>2598</v>
      </c>
      <c r="Q17" s="40">
        <v>1750</v>
      </c>
      <c r="R17" s="40">
        <v>4134</v>
      </c>
      <c r="S17" s="40">
        <v>2540</v>
      </c>
      <c r="T17" s="40">
        <v>3200</v>
      </c>
      <c r="U17" s="40">
        <v>2502</v>
      </c>
      <c r="V17" s="40">
        <v>2502</v>
      </c>
      <c r="W17" s="40">
        <v>3174</v>
      </c>
      <c r="X17" s="40">
        <v>3174</v>
      </c>
      <c r="Y17" s="40">
        <v>4000</v>
      </c>
      <c r="Z17" s="40">
        <v>3174</v>
      </c>
      <c r="AA17" s="40">
        <v>2600</v>
      </c>
      <c r="AB17" s="40">
        <v>3654</v>
      </c>
      <c r="AC17" s="40">
        <v>3539</v>
      </c>
      <c r="AD17" s="40">
        <v>3200</v>
      </c>
      <c r="AE17" s="40">
        <v>2598</v>
      </c>
      <c r="AF17" s="40">
        <v>2208</v>
      </c>
      <c r="AG17" s="40">
        <v>2598</v>
      </c>
      <c r="AH17" s="40">
        <v>3654</v>
      </c>
      <c r="AI17" s="40">
        <v>3174</v>
      </c>
      <c r="AJ17" s="40">
        <v>2598</v>
      </c>
      <c r="AK17" s="40">
        <v>2598</v>
      </c>
      <c r="AL17" s="40">
        <v>3500</v>
      </c>
      <c r="AM17" s="40">
        <v>3000</v>
      </c>
      <c r="AN17" s="40">
        <v>2502</v>
      </c>
      <c r="AO17" s="40">
        <v>3174</v>
      </c>
      <c r="AP17" s="40">
        <v>1728</v>
      </c>
      <c r="AQ17" s="40">
        <v>3174</v>
      </c>
      <c r="AR17" s="40">
        <v>2598</v>
      </c>
      <c r="AS17" s="40">
        <v>2598</v>
      </c>
      <c r="AT17" s="40">
        <v>2600</v>
      </c>
      <c r="AU17" s="40">
        <v>2640</v>
      </c>
      <c r="AV17" s="40">
        <v>2934</v>
      </c>
      <c r="AW17" s="40">
        <v>22000</v>
      </c>
      <c r="AX17" s="40">
        <v>3654</v>
      </c>
      <c r="AY17" s="40">
        <v>3654</v>
      </c>
      <c r="AZ17" s="40">
        <v>3100</v>
      </c>
      <c r="BA17" s="40">
        <v>3750</v>
      </c>
      <c r="BB17" s="40">
        <v>4000</v>
      </c>
      <c r="BC17" s="40">
        <v>2304</v>
      </c>
    </row>
    <row r="18" spans="1:55" ht="15">
      <c r="A18" s="18" t="s">
        <v>6</v>
      </c>
      <c r="B18" s="37">
        <f t="shared" si="4"/>
        <v>664016</v>
      </c>
      <c r="C18" s="38"/>
      <c r="D18" s="39"/>
      <c r="E18" s="40">
        <v>11885</v>
      </c>
      <c r="F18" s="40">
        <v>12000</v>
      </c>
      <c r="G18" s="40">
        <v>10331</v>
      </c>
      <c r="H18" s="40">
        <v>10262</v>
      </c>
      <c r="I18" s="40">
        <v>11516</v>
      </c>
      <c r="J18" s="40">
        <v>12291</v>
      </c>
      <c r="K18" s="40">
        <v>11003</v>
      </c>
      <c r="L18" s="40">
        <v>10100</v>
      </c>
      <c r="M18" s="40">
        <v>15159</v>
      </c>
      <c r="N18" s="40">
        <v>12439</v>
      </c>
      <c r="O18" s="40">
        <v>13322</v>
      </c>
      <c r="P18" s="40">
        <v>10511</v>
      </c>
      <c r="Q18" s="40">
        <v>8400</v>
      </c>
      <c r="R18" s="40">
        <v>17200</v>
      </c>
      <c r="S18" s="40">
        <v>10755</v>
      </c>
      <c r="T18" s="40">
        <v>15000</v>
      </c>
      <c r="U18" s="40">
        <v>8658</v>
      </c>
      <c r="V18" s="40">
        <v>9385</v>
      </c>
      <c r="W18" s="40">
        <v>10155</v>
      </c>
      <c r="X18" s="40">
        <v>13894</v>
      </c>
      <c r="Y18" s="40">
        <v>12740</v>
      </c>
      <c r="Z18" s="40">
        <v>13865</v>
      </c>
      <c r="AA18" s="40">
        <v>12790</v>
      </c>
      <c r="AB18" s="40">
        <v>12680</v>
      </c>
      <c r="AC18" s="40">
        <v>16029</v>
      </c>
      <c r="AD18" s="40">
        <v>14000</v>
      </c>
      <c r="AE18" s="40">
        <v>10838</v>
      </c>
      <c r="AF18" s="40">
        <v>12250</v>
      </c>
      <c r="AG18" s="40">
        <v>11922</v>
      </c>
      <c r="AH18" s="40">
        <v>15390</v>
      </c>
      <c r="AI18" s="40">
        <v>13989</v>
      </c>
      <c r="AJ18" s="40">
        <v>8750</v>
      </c>
      <c r="AK18" s="40">
        <v>9285</v>
      </c>
      <c r="AL18" s="40">
        <v>16000</v>
      </c>
      <c r="AM18" s="40">
        <v>12500</v>
      </c>
      <c r="AN18" s="40">
        <v>7609</v>
      </c>
      <c r="AO18" s="40">
        <v>12233</v>
      </c>
      <c r="AP18" s="40">
        <v>12023</v>
      </c>
      <c r="AQ18" s="40">
        <v>15160</v>
      </c>
      <c r="AR18" s="40">
        <v>11527</v>
      </c>
      <c r="AS18" s="40">
        <v>8285</v>
      </c>
      <c r="AT18" s="40">
        <v>9000</v>
      </c>
      <c r="AU18" s="40">
        <v>12012</v>
      </c>
      <c r="AV18" s="40">
        <v>11820</v>
      </c>
      <c r="AW18" s="40">
        <v>60000</v>
      </c>
      <c r="AX18" s="40">
        <v>15400</v>
      </c>
      <c r="AY18" s="40">
        <v>14653</v>
      </c>
      <c r="AZ18" s="40">
        <v>12000</v>
      </c>
      <c r="BA18" s="40">
        <v>12400</v>
      </c>
      <c r="BB18" s="40">
        <v>12700</v>
      </c>
      <c r="BC18" s="40">
        <v>9900</v>
      </c>
    </row>
    <row r="19" spans="1:55" s="116" customFormat="1" ht="15">
      <c r="A19" s="111" t="s">
        <v>7</v>
      </c>
      <c r="B19" s="112">
        <f t="shared" si="4"/>
        <v>83193</v>
      </c>
      <c r="C19" s="113"/>
      <c r="D19" s="114"/>
      <c r="E19" s="115">
        <v>1992</v>
      </c>
      <c r="F19" s="115">
        <v>1400</v>
      </c>
      <c r="G19" s="115"/>
      <c r="H19" s="115"/>
      <c r="I19" s="115">
        <v>1250</v>
      </c>
      <c r="J19" s="115">
        <v>509</v>
      </c>
      <c r="K19" s="115">
        <v>800</v>
      </c>
      <c r="L19" s="115">
        <v>600</v>
      </c>
      <c r="M19" s="115">
        <v>1845</v>
      </c>
      <c r="N19" s="115"/>
      <c r="O19" s="115">
        <v>1070</v>
      </c>
      <c r="P19" s="115"/>
      <c r="Q19" s="115"/>
      <c r="R19" s="115">
        <v>1100</v>
      </c>
      <c r="S19" s="115">
        <v>1200</v>
      </c>
      <c r="T19" s="115">
        <v>1600</v>
      </c>
      <c r="U19" s="115"/>
      <c r="V19" s="115"/>
      <c r="W19" s="115">
        <v>2314</v>
      </c>
      <c r="X19" s="115">
        <v>1507</v>
      </c>
      <c r="Y19" s="115">
        <v>1203</v>
      </c>
      <c r="Z19" s="115">
        <v>1804</v>
      </c>
      <c r="AA19" s="115">
        <v>1750</v>
      </c>
      <c r="AB19" s="115">
        <v>1425</v>
      </c>
      <c r="AC19" s="115"/>
      <c r="AD19" s="115">
        <v>1250</v>
      </c>
      <c r="AE19" s="115">
        <v>477</v>
      </c>
      <c r="AF19" s="115">
        <v>1165</v>
      </c>
      <c r="AG19" s="115"/>
      <c r="AH19" s="115">
        <v>2883</v>
      </c>
      <c r="AI19" s="115">
        <v>1350</v>
      </c>
      <c r="AJ19" s="115">
        <v>1300</v>
      </c>
      <c r="AK19" s="115"/>
      <c r="AL19" s="115">
        <v>1000</v>
      </c>
      <c r="AM19" s="115">
        <v>480</v>
      </c>
      <c r="AN19" s="115">
        <v>227</v>
      </c>
      <c r="AO19" s="115">
        <v>1366</v>
      </c>
      <c r="AP19" s="115">
        <v>1948</v>
      </c>
      <c r="AQ19" s="115">
        <v>1273</v>
      </c>
      <c r="AR19" s="115">
        <v>700</v>
      </c>
      <c r="AS19" s="115"/>
      <c r="AT19" s="115"/>
      <c r="AU19" s="115">
        <v>2200</v>
      </c>
      <c r="AV19" s="115">
        <v>1439</v>
      </c>
      <c r="AW19" s="115">
        <v>31000</v>
      </c>
      <c r="AX19" s="115">
        <v>800</v>
      </c>
      <c r="AY19" s="115">
        <v>2516</v>
      </c>
      <c r="AZ19" s="115">
        <v>2050</v>
      </c>
      <c r="BA19" s="115">
        <v>3400</v>
      </c>
      <c r="BB19" s="115"/>
      <c r="BC19" s="115">
        <v>1000</v>
      </c>
    </row>
    <row r="20" spans="1:55" ht="15">
      <c r="A20" s="18" t="s">
        <v>8</v>
      </c>
      <c r="B20" s="37">
        <f t="shared" si="4"/>
        <v>41853</v>
      </c>
      <c r="C20" s="38"/>
      <c r="D20" s="39"/>
      <c r="E20" s="40">
        <v>262</v>
      </c>
      <c r="F20" s="40">
        <v>1200</v>
      </c>
      <c r="G20" s="40">
        <v>829</v>
      </c>
      <c r="H20" s="40">
        <v>1235</v>
      </c>
      <c r="I20" s="40">
        <v>1389</v>
      </c>
      <c r="J20" s="40">
        <v>480</v>
      </c>
      <c r="K20" s="40">
        <v>640</v>
      </c>
      <c r="L20" s="40">
        <v>480</v>
      </c>
      <c r="M20" s="40"/>
      <c r="N20" s="40">
        <v>314</v>
      </c>
      <c r="O20" s="40">
        <v>349</v>
      </c>
      <c r="P20" s="40">
        <v>675</v>
      </c>
      <c r="Q20" s="40">
        <v>2500</v>
      </c>
      <c r="R20" s="40">
        <v>700</v>
      </c>
      <c r="S20" s="40">
        <v>480</v>
      </c>
      <c r="T20" s="40">
        <v>800</v>
      </c>
      <c r="U20" s="40">
        <v>910</v>
      </c>
      <c r="V20" s="40">
        <v>600</v>
      </c>
      <c r="W20" s="40">
        <v>624</v>
      </c>
      <c r="X20" s="40">
        <v>3574</v>
      </c>
      <c r="Y20" s="40">
        <v>264</v>
      </c>
      <c r="Z20" s="40">
        <v>552</v>
      </c>
      <c r="AA20" s="40">
        <v>480</v>
      </c>
      <c r="AB20" s="40">
        <v>780</v>
      </c>
      <c r="AC20" s="40">
        <v>499</v>
      </c>
      <c r="AD20" s="40">
        <v>650</v>
      </c>
      <c r="AE20" s="40">
        <v>912</v>
      </c>
      <c r="AF20" s="40">
        <v>600</v>
      </c>
      <c r="AG20" s="40">
        <v>960</v>
      </c>
      <c r="AH20" s="40">
        <v>780</v>
      </c>
      <c r="AI20" s="40">
        <v>636</v>
      </c>
      <c r="AJ20" s="40">
        <v>600</v>
      </c>
      <c r="AK20" s="40">
        <v>960</v>
      </c>
      <c r="AL20" s="40">
        <v>900</v>
      </c>
      <c r="AM20" s="40"/>
      <c r="AN20" s="40"/>
      <c r="AO20" s="40">
        <v>888</v>
      </c>
      <c r="AP20" s="40">
        <v>251</v>
      </c>
      <c r="AQ20" s="40">
        <v>1200</v>
      </c>
      <c r="AR20" s="40"/>
      <c r="AS20" s="40">
        <v>356</v>
      </c>
      <c r="AT20" s="40">
        <v>430</v>
      </c>
      <c r="AU20" s="40">
        <v>1104</v>
      </c>
      <c r="AV20" s="40">
        <v>600</v>
      </c>
      <c r="AW20" s="40">
        <v>3500</v>
      </c>
      <c r="AX20" s="40">
        <v>624</v>
      </c>
      <c r="AY20" s="40">
        <v>1248</v>
      </c>
      <c r="AZ20" s="40">
        <v>888</v>
      </c>
      <c r="BA20" s="40">
        <v>750</v>
      </c>
      <c r="BB20" s="40">
        <v>1700</v>
      </c>
      <c r="BC20" s="40">
        <v>700</v>
      </c>
    </row>
    <row r="21" spans="1:55" ht="15">
      <c r="A21" s="18" t="s">
        <v>9</v>
      </c>
      <c r="B21" s="37">
        <f t="shared" si="4"/>
        <v>0</v>
      </c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>
        <v>0</v>
      </c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5">
      <c r="A22" s="18" t="s">
        <v>10</v>
      </c>
      <c r="B22" s="37">
        <f t="shared" si="4"/>
        <v>0</v>
      </c>
      <c r="C22" s="38"/>
      <c r="D22" s="39"/>
      <c r="E22" s="40"/>
      <c r="F22" s="40"/>
      <c r="G22" s="40"/>
      <c r="H22" s="40"/>
      <c r="I22" s="41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5">
      <c r="A23" s="18" t="s">
        <v>11</v>
      </c>
      <c r="B23" s="37">
        <f t="shared" si="4"/>
        <v>0</v>
      </c>
      <c r="C23" s="38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5">
      <c r="A24" s="18" t="s">
        <v>12</v>
      </c>
      <c r="B24" s="37">
        <f t="shared" si="4"/>
        <v>107630</v>
      </c>
      <c r="C24" s="38"/>
      <c r="D24" s="39"/>
      <c r="E24" s="40">
        <v>1649</v>
      </c>
      <c r="F24" s="40"/>
      <c r="G24" s="40">
        <v>4256</v>
      </c>
      <c r="H24" s="40">
        <v>2886</v>
      </c>
      <c r="I24" s="40"/>
      <c r="J24" s="40"/>
      <c r="K24" s="40">
        <v>2211</v>
      </c>
      <c r="L24" s="40"/>
      <c r="M24" s="40"/>
      <c r="N24" s="40"/>
      <c r="O24" s="40"/>
      <c r="P24" s="40"/>
      <c r="Q24" s="40"/>
      <c r="R24" s="40"/>
      <c r="S24" s="40"/>
      <c r="T24" s="40">
        <v>7315</v>
      </c>
      <c r="U24" s="40">
        <v>4933</v>
      </c>
      <c r="V24" s="40"/>
      <c r="W24" s="40">
        <v>4913</v>
      </c>
      <c r="X24" s="40"/>
      <c r="Y24" s="40"/>
      <c r="Z24" s="40"/>
      <c r="AA24" s="40">
        <v>5780</v>
      </c>
      <c r="AB24" s="40">
        <v>5641</v>
      </c>
      <c r="AC24" s="40">
        <v>6240</v>
      </c>
      <c r="AD24" s="40">
        <v>1400</v>
      </c>
      <c r="AE24" s="40"/>
      <c r="AF24" s="40">
        <v>1750</v>
      </c>
      <c r="AG24" s="40"/>
      <c r="AH24" s="40"/>
      <c r="AI24" s="40"/>
      <c r="AJ24" s="40"/>
      <c r="AK24" s="40"/>
      <c r="AL24" s="40"/>
      <c r="AM24" s="40"/>
      <c r="AN24" s="40"/>
      <c r="AO24" s="40">
        <v>1500</v>
      </c>
      <c r="AP24" s="40">
        <v>6387</v>
      </c>
      <c r="AQ24" s="40"/>
      <c r="AR24" s="40"/>
      <c r="AS24" s="40">
        <v>6399</v>
      </c>
      <c r="AT24" s="40"/>
      <c r="AU24" s="40">
        <v>4049</v>
      </c>
      <c r="AV24" s="40">
        <v>16299</v>
      </c>
      <c r="AW24" s="40">
        <v>15000</v>
      </c>
      <c r="AX24" s="40"/>
      <c r="AY24" s="40"/>
      <c r="AZ24" s="40">
        <v>2800</v>
      </c>
      <c r="BA24" s="40"/>
      <c r="BB24" s="40">
        <v>4400</v>
      </c>
      <c r="BC24" s="40">
        <v>1822</v>
      </c>
    </row>
    <row r="25" spans="1:55" ht="15">
      <c r="A25" s="18" t="s">
        <v>76</v>
      </c>
      <c r="B25" s="37">
        <f t="shared" si="4"/>
        <v>25</v>
      </c>
      <c r="C25" s="38"/>
      <c r="D25" s="39"/>
      <c r="E25" s="40"/>
      <c r="F25" s="40"/>
      <c r="G25" s="40"/>
      <c r="H25" s="40">
        <v>25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5">
      <c r="A26" s="18" t="s">
        <v>13</v>
      </c>
      <c r="B26" s="37">
        <f t="shared" si="4"/>
        <v>19665</v>
      </c>
      <c r="C26" s="38"/>
      <c r="D26" s="39"/>
      <c r="E26" s="40">
        <v>351</v>
      </c>
      <c r="F26" s="40">
        <v>200</v>
      </c>
      <c r="G26" s="40">
        <v>130</v>
      </c>
      <c r="H26" s="40">
        <v>500</v>
      </c>
      <c r="I26" s="40"/>
      <c r="J26" s="40"/>
      <c r="K26" s="40">
        <v>195</v>
      </c>
      <c r="L26" s="40">
        <v>100</v>
      </c>
      <c r="M26" s="40">
        <v>200</v>
      </c>
      <c r="N26" s="40"/>
      <c r="O26" s="40">
        <v>65</v>
      </c>
      <c r="P26" s="40"/>
      <c r="Q26" s="40"/>
      <c r="R26" s="40">
        <v>167</v>
      </c>
      <c r="S26" s="40">
        <v>130</v>
      </c>
      <c r="T26" s="40">
        <v>1000</v>
      </c>
      <c r="U26" s="40"/>
      <c r="V26" s="40">
        <v>390</v>
      </c>
      <c r="W26" s="40"/>
      <c r="X26" s="40">
        <v>130</v>
      </c>
      <c r="Y26" s="40">
        <v>260</v>
      </c>
      <c r="Z26" s="40">
        <v>260</v>
      </c>
      <c r="AA26" s="40">
        <v>89</v>
      </c>
      <c r="AB26" s="40">
        <v>130</v>
      </c>
      <c r="AC26" s="40">
        <v>312</v>
      </c>
      <c r="AD26" s="40"/>
      <c r="AE26" s="40">
        <v>150</v>
      </c>
      <c r="AF26" s="40">
        <v>130</v>
      </c>
      <c r="AG26" s="40"/>
      <c r="AH26" s="40"/>
      <c r="AI26" s="40">
        <v>38</v>
      </c>
      <c r="AJ26" s="40"/>
      <c r="AK26" s="40"/>
      <c r="AL26" s="40">
        <v>300</v>
      </c>
      <c r="AM26" s="40">
        <v>260</v>
      </c>
      <c r="AN26" s="40">
        <v>500</v>
      </c>
      <c r="AO26" s="40">
        <v>250</v>
      </c>
      <c r="AP26" s="40">
        <v>260</v>
      </c>
      <c r="AQ26" s="40"/>
      <c r="AR26" s="40"/>
      <c r="AS26" s="40"/>
      <c r="AT26" s="40"/>
      <c r="AU26" s="40"/>
      <c r="AV26" s="40">
        <v>208</v>
      </c>
      <c r="AW26" s="40">
        <v>12000</v>
      </c>
      <c r="AX26" s="40">
        <v>104</v>
      </c>
      <c r="AY26" s="40">
        <v>300</v>
      </c>
      <c r="AZ26" s="40">
        <v>130</v>
      </c>
      <c r="BA26" s="40"/>
      <c r="BB26" s="40">
        <v>400</v>
      </c>
      <c r="BC26" s="40">
        <v>26</v>
      </c>
    </row>
    <row r="27" spans="1:55" ht="16.5" customHeight="1">
      <c r="A27" s="18" t="s">
        <v>14</v>
      </c>
      <c r="B27" s="37">
        <f t="shared" si="4"/>
        <v>0</v>
      </c>
      <c r="C27" s="38"/>
      <c r="D27" s="39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5">
      <c r="A28" s="17" t="s">
        <v>15</v>
      </c>
      <c r="B28" s="37">
        <f t="shared" si="4"/>
        <v>646</v>
      </c>
      <c r="C28" s="38"/>
      <c r="D28" s="39"/>
      <c r="E28" s="40"/>
      <c r="F28" s="40">
        <v>300</v>
      </c>
      <c r="G28" s="40"/>
      <c r="H28" s="40">
        <v>59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>
        <v>287</v>
      </c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5.75">
      <c r="A29" s="16" t="s">
        <v>16</v>
      </c>
      <c r="B29" s="42">
        <f>B30+B31+B32+B33+B34</f>
        <v>1176715</v>
      </c>
      <c r="C29" s="33"/>
      <c r="D29" s="34"/>
      <c r="E29" s="27">
        <f aca="true" t="shared" si="5" ref="E29:AJ29">E30+E31+E32+E33+E34</f>
        <v>20313</v>
      </c>
      <c r="F29" s="27">
        <f t="shared" si="5"/>
        <v>21720</v>
      </c>
      <c r="G29" s="27">
        <f t="shared" si="5"/>
        <v>20239</v>
      </c>
      <c r="H29" s="27">
        <f t="shared" si="5"/>
        <v>18112</v>
      </c>
      <c r="I29" s="27">
        <f t="shared" si="5"/>
        <v>20023</v>
      </c>
      <c r="J29" s="27">
        <f t="shared" si="5"/>
        <v>19192</v>
      </c>
      <c r="K29" s="27">
        <f t="shared" si="5"/>
        <v>20211</v>
      </c>
      <c r="L29" s="27">
        <f t="shared" si="5"/>
        <v>20333</v>
      </c>
      <c r="M29" s="27">
        <f t="shared" si="5"/>
        <v>23023</v>
      </c>
      <c r="N29" s="27">
        <f t="shared" si="5"/>
        <v>18780</v>
      </c>
      <c r="O29" s="27">
        <f t="shared" si="5"/>
        <v>21820</v>
      </c>
      <c r="P29" s="27">
        <f t="shared" si="5"/>
        <v>17873</v>
      </c>
      <c r="Q29" s="27">
        <f t="shared" si="5"/>
        <v>14665</v>
      </c>
      <c r="R29" s="27">
        <f t="shared" si="5"/>
        <v>29806</v>
      </c>
      <c r="S29" s="27">
        <f t="shared" si="5"/>
        <v>17879</v>
      </c>
      <c r="T29" s="27">
        <f t="shared" si="5"/>
        <v>28100</v>
      </c>
      <c r="U29" s="27">
        <f t="shared" si="5"/>
        <v>17888</v>
      </c>
      <c r="V29" s="27">
        <f t="shared" si="5"/>
        <v>15188</v>
      </c>
      <c r="W29" s="27">
        <f t="shared" si="5"/>
        <v>19637</v>
      </c>
      <c r="X29" s="27">
        <f t="shared" si="5"/>
        <v>23308</v>
      </c>
      <c r="Y29" s="27">
        <f t="shared" si="5"/>
        <v>23060</v>
      </c>
      <c r="Z29" s="27">
        <f t="shared" si="5"/>
        <v>23936</v>
      </c>
      <c r="AA29" s="27">
        <f t="shared" si="5"/>
        <v>19720</v>
      </c>
      <c r="AB29" s="27">
        <f t="shared" si="5"/>
        <v>23605</v>
      </c>
      <c r="AC29" s="27">
        <f t="shared" si="5"/>
        <v>26730</v>
      </c>
      <c r="AD29" s="27">
        <f t="shared" si="5"/>
        <v>25056</v>
      </c>
      <c r="AE29" s="27">
        <f t="shared" si="5"/>
        <v>19124</v>
      </c>
      <c r="AF29" s="27">
        <f t="shared" si="5"/>
        <v>19706</v>
      </c>
      <c r="AG29" s="27">
        <f t="shared" si="5"/>
        <v>19290</v>
      </c>
      <c r="AH29" s="27">
        <f t="shared" si="5"/>
        <v>26328</v>
      </c>
      <c r="AI29" s="27">
        <f t="shared" si="5"/>
        <v>24199</v>
      </c>
      <c r="AJ29" s="27">
        <f t="shared" si="5"/>
        <v>16911</v>
      </c>
      <c r="AK29" s="27">
        <f aca="true" t="shared" si="6" ref="AK29:BC29">AK30+AK31+AK32+AK33+AK34</f>
        <v>15643</v>
      </c>
      <c r="AL29" s="27">
        <f t="shared" si="6"/>
        <v>26500</v>
      </c>
      <c r="AM29" s="27">
        <f t="shared" si="6"/>
        <v>19463</v>
      </c>
      <c r="AN29" s="27">
        <f t="shared" si="6"/>
        <v>14353</v>
      </c>
      <c r="AO29" s="27">
        <f t="shared" si="6"/>
        <v>21136</v>
      </c>
      <c r="AP29" s="27">
        <f t="shared" si="6"/>
        <v>20259</v>
      </c>
      <c r="AQ29" s="27">
        <f t="shared" si="6"/>
        <v>25891</v>
      </c>
      <c r="AR29" s="27">
        <f t="shared" si="6"/>
        <v>19131</v>
      </c>
      <c r="AS29" s="27">
        <f t="shared" si="6"/>
        <v>15916</v>
      </c>
      <c r="AT29" s="27">
        <f t="shared" si="6"/>
        <v>14665</v>
      </c>
      <c r="AU29" s="27">
        <f t="shared" si="6"/>
        <v>22593</v>
      </c>
      <c r="AV29" s="27">
        <f t="shared" si="6"/>
        <v>24754</v>
      </c>
      <c r="AW29" s="27">
        <f t="shared" si="6"/>
        <v>125830</v>
      </c>
      <c r="AX29" s="27">
        <f t="shared" si="6"/>
        <v>23743</v>
      </c>
      <c r="AY29" s="27">
        <f t="shared" si="6"/>
        <v>24983</v>
      </c>
      <c r="AZ29" s="27">
        <f t="shared" si="6"/>
        <v>21520</v>
      </c>
      <c r="BA29" s="27">
        <f t="shared" si="6"/>
        <v>22500</v>
      </c>
      <c r="BB29" s="27">
        <f t="shared" si="6"/>
        <v>24480</v>
      </c>
      <c r="BC29" s="27">
        <f t="shared" si="6"/>
        <v>17580</v>
      </c>
    </row>
    <row r="30" spans="1:55" ht="15">
      <c r="A30" s="17" t="s">
        <v>17</v>
      </c>
      <c r="B30" s="37">
        <f>E30+F30+G30+H30+I30+J30+K30+L30+M30+N30+O30+P30+Q30+R30+S30+T30+U30+V30+W30+X30+Y30+Z30+AA30+AB30+AC30+AD30+AE30+AF30+AG30+AH30+AI30+AJ30+AK30+AL30+AM30+AN30+AO30+AP30+AQ30+AR30+AS30+AT30+AU30+AV30+AW30+AX30+AY30+AZ30+BA30+BB30+BC30</f>
        <v>891765</v>
      </c>
      <c r="C30" s="38"/>
      <c r="D30" s="39"/>
      <c r="E30" s="40">
        <v>15329</v>
      </c>
      <c r="F30" s="40">
        <v>16400</v>
      </c>
      <c r="G30" s="40">
        <v>15273</v>
      </c>
      <c r="H30" s="40">
        <v>13668</v>
      </c>
      <c r="I30" s="40">
        <v>15145</v>
      </c>
      <c r="J30" s="40">
        <v>14542</v>
      </c>
      <c r="K30" s="40">
        <v>15251</v>
      </c>
      <c r="L30" s="40">
        <v>15340</v>
      </c>
      <c r="M30" s="40">
        <v>17926</v>
      </c>
      <c r="N30" s="40">
        <v>14170</v>
      </c>
      <c r="O30" s="40">
        <v>17042</v>
      </c>
      <c r="P30" s="40">
        <v>13493</v>
      </c>
      <c r="Q30" s="40">
        <v>11100</v>
      </c>
      <c r="R30" s="40">
        <v>22492</v>
      </c>
      <c r="S30" s="40">
        <v>13492</v>
      </c>
      <c r="T30" s="40">
        <v>21000</v>
      </c>
      <c r="U30" s="40">
        <v>13490</v>
      </c>
      <c r="V30" s="40">
        <v>11460</v>
      </c>
      <c r="W30" s="40">
        <v>15290</v>
      </c>
      <c r="X30" s="40">
        <v>18148</v>
      </c>
      <c r="Y30" s="40">
        <v>17400</v>
      </c>
      <c r="Z30" s="40">
        <v>17847</v>
      </c>
      <c r="AA30" s="40">
        <v>15420</v>
      </c>
      <c r="AB30" s="40">
        <v>17600</v>
      </c>
      <c r="AC30" s="40">
        <v>20170</v>
      </c>
      <c r="AD30" s="40">
        <v>18906</v>
      </c>
      <c r="AE30" s="40">
        <v>14431</v>
      </c>
      <c r="AF30" s="40">
        <v>15340</v>
      </c>
      <c r="AG30" s="40">
        <v>14556</v>
      </c>
      <c r="AH30" s="40">
        <v>19867</v>
      </c>
      <c r="AI30" s="40">
        <v>18303</v>
      </c>
      <c r="AJ30" s="40">
        <v>12790</v>
      </c>
      <c r="AK30" s="40">
        <v>11805</v>
      </c>
      <c r="AL30" s="40">
        <v>20000</v>
      </c>
      <c r="AM30" s="40">
        <v>15134</v>
      </c>
      <c r="AN30" s="40">
        <v>10861</v>
      </c>
      <c r="AO30" s="40">
        <v>15986</v>
      </c>
      <c r="AP30" s="40">
        <v>15350</v>
      </c>
      <c r="AQ30" s="40">
        <v>19538</v>
      </c>
      <c r="AR30" s="40">
        <v>14100</v>
      </c>
      <c r="AS30" s="40">
        <v>12142</v>
      </c>
      <c r="AT30" s="40">
        <v>11410</v>
      </c>
      <c r="AU30" s="40">
        <v>17049</v>
      </c>
      <c r="AV30" s="40">
        <v>18671</v>
      </c>
      <c r="AW30" s="40">
        <v>94952</v>
      </c>
      <c r="AX30" s="40">
        <v>17917</v>
      </c>
      <c r="AY30" s="40">
        <v>18852</v>
      </c>
      <c r="AZ30" s="40">
        <v>16200</v>
      </c>
      <c r="BA30" s="40">
        <v>17520</v>
      </c>
      <c r="BB30" s="40">
        <v>18300</v>
      </c>
      <c r="BC30" s="40">
        <v>13297</v>
      </c>
    </row>
    <row r="31" spans="1:55" ht="15">
      <c r="A31" s="17" t="s">
        <v>18</v>
      </c>
      <c r="B31" s="37">
        <f>E31+F31+G31+H31+I31+J31+K31+L31+M31+N31+O31+P31+Q31+R31+S31+T31+U31+V31+W31+X31+Y31+Z31+AA31+AB31+AC31+AD31+AE31+AF31+AG31+AH31+AI31+AJ31+AK31+AL31+AM31+AN31+AO31+AP31+AQ31+AR31+AS31+AT31+AU31+AV31+AW31+AX31+AY31+AZ31+BA31+BB31+BC31</f>
        <v>27864</v>
      </c>
      <c r="C31" s="38"/>
      <c r="D31" s="39"/>
      <c r="E31" s="40">
        <v>368</v>
      </c>
      <c r="F31" s="40">
        <v>390</v>
      </c>
      <c r="G31" s="40">
        <v>367</v>
      </c>
      <c r="H31" s="40">
        <v>329</v>
      </c>
      <c r="I31" s="40">
        <v>364</v>
      </c>
      <c r="J31" s="40">
        <v>350</v>
      </c>
      <c r="K31" s="40">
        <v>367</v>
      </c>
      <c r="L31" s="40">
        <v>371</v>
      </c>
      <c r="M31" s="40">
        <v>431</v>
      </c>
      <c r="N31" s="40">
        <v>342</v>
      </c>
      <c r="O31" s="40">
        <v>404</v>
      </c>
      <c r="P31" s="40">
        <v>323</v>
      </c>
      <c r="Q31" s="40">
        <v>265</v>
      </c>
      <c r="R31" s="40">
        <v>541</v>
      </c>
      <c r="S31" s="40">
        <v>324</v>
      </c>
      <c r="T31" s="40">
        <v>600</v>
      </c>
      <c r="U31" s="40">
        <v>325</v>
      </c>
      <c r="V31" s="40">
        <v>275</v>
      </c>
      <c r="W31" s="40">
        <v>368</v>
      </c>
      <c r="X31" s="40">
        <v>436</v>
      </c>
      <c r="Y31" s="40">
        <v>420</v>
      </c>
      <c r="Z31" s="40">
        <v>429</v>
      </c>
      <c r="AA31" s="40">
        <v>370</v>
      </c>
      <c r="AB31" s="40">
        <v>445</v>
      </c>
      <c r="AC31" s="40">
        <v>490</v>
      </c>
      <c r="AD31" s="40">
        <v>450</v>
      </c>
      <c r="AE31" s="40">
        <v>347</v>
      </c>
      <c r="AF31" s="40">
        <v>385</v>
      </c>
      <c r="AG31" s="40">
        <v>350</v>
      </c>
      <c r="AH31" s="40">
        <v>478</v>
      </c>
      <c r="AI31" s="40">
        <v>440</v>
      </c>
      <c r="AJ31" s="40">
        <v>308</v>
      </c>
      <c r="AK31" s="40">
        <v>2951</v>
      </c>
      <c r="AL31" s="40">
        <v>500</v>
      </c>
      <c r="AM31" s="40">
        <v>366</v>
      </c>
      <c r="AN31" s="40">
        <v>261</v>
      </c>
      <c r="AO31" s="40">
        <v>3996</v>
      </c>
      <c r="AP31" s="40">
        <v>369</v>
      </c>
      <c r="AQ31" s="40">
        <v>470</v>
      </c>
      <c r="AR31" s="40">
        <v>340</v>
      </c>
      <c r="AS31" s="40">
        <v>162</v>
      </c>
      <c r="AT31" s="40">
        <v>280</v>
      </c>
      <c r="AU31" s="40">
        <v>410</v>
      </c>
      <c r="AV31" s="40">
        <v>450</v>
      </c>
      <c r="AW31" s="40">
        <v>2283</v>
      </c>
      <c r="AX31" s="40">
        <v>430</v>
      </c>
      <c r="AY31" s="40">
        <v>454</v>
      </c>
      <c r="AZ31" s="40">
        <v>400</v>
      </c>
      <c r="BA31" s="40">
        <v>420</v>
      </c>
      <c r="BB31" s="40">
        <v>550</v>
      </c>
      <c r="BC31" s="40">
        <v>320</v>
      </c>
    </row>
    <row r="32" spans="1:55" ht="15">
      <c r="A32" s="17" t="s">
        <v>19</v>
      </c>
      <c r="B32" s="37">
        <f>E32+F32+G32+H32+I32+J32+K32+L32+M32+N32+O32+P32+Q32+R32+S32+T32+U32+V32+W32+X32+Y32+Z32+AA32+AB32+AC32+AD32+AE32+AF32+AG32+AH32+AI32+AJ32+AK32+AL32+AM32+AN32+AO32+AP32+AQ32+AR32+AS32+AT32+AU32+AV32+AW32+AX32+AY32+AZ32+BA32+BB32+BC32</f>
        <v>216741</v>
      </c>
      <c r="C32" s="38"/>
      <c r="D32" s="39"/>
      <c r="E32" s="40">
        <v>3832</v>
      </c>
      <c r="F32" s="40">
        <v>4100</v>
      </c>
      <c r="G32" s="40">
        <v>3818</v>
      </c>
      <c r="H32" s="40">
        <v>3417</v>
      </c>
      <c r="I32" s="40">
        <v>3786</v>
      </c>
      <c r="J32" s="40">
        <v>3600</v>
      </c>
      <c r="K32" s="40">
        <v>3813</v>
      </c>
      <c r="L32" s="40">
        <v>3835</v>
      </c>
      <c r="M32" s="40">
        <v>4482</v>
      </c>
      <c r="N32" s="40">
        <v>3542</v>
      </c>
      <c r="O32" s="40">
        <v>4198</v>
      </c>
      <c r="P32" s="40">
        <v>3368</v>
      </c>
      <c r="Q32" s="40">
        <v>2765</v>
      </c>
      <c r="R32" s="40">
        <v>5623</v>
      </c>
      <c r="S32" s="40">
        <v>3373</v>
      </c>
      <c r="T32" s="40">
        <v>5300</v>
      </c>
      <c r="U32" s="40">
        <v>3375</v>
      </c>
      <c r="V32" s="40">
        <v>2865</v>
      </c>
      <c r="W32" s="40">
        <v>3822</v>
      </c>
      <c r="X32" s="40">
        <v>4537</v>
      </c>
      <c r="Y32" s="40">
        <v>4350</v>
      </c>
      <c r="Z32" s="40">
        <v>4462</v>
      </c>
      <c r="AA32" s="40">
        <v>3770</v>
      </c>
      <c r="AB32" s="40">
        <v>4615</v>
      </c>
      <c r="AC32" s="40">
        <v>5090</v>
      </c>
      <c r="AD32" s="40">
        <v>4700</v>
      </c>
      <c r="AE32" s="40">
        <v>3608</v>
      </c>
      <c r="AF32" s="40">
        <v>3816</v>
      </c>
      <c r="AG32" s="40">
        <v>3639</v>
      </c>
      <c r="AH32" s="40">
        <v>4967</v>
      </c>
      <c r="AI32" s="40">
        <v>4576</v>
      </c>
      <c r="AJ32" s="40">
        <v>3198</v>
      </c>
      <c r="AK32" s="40">
        <v>284</v>
      </c>
      <c r="AL32" s="40">
        <v>5000</v>
      </c>
      <c r="AM32" s="40">
        <v>3806</v>
      </c>
      <c r="AN32" s="40">
        <v>2710</v>
      </c>
      <c r="AO32" s="40">
        <v>385</v>
      </c>
      <c r="AP32" s="40">
        <v>3838</v>
      </c>
      <c r="AQ32" s="40">
        <v>4884</v>
      </c>
      <c r="AR32" s="40">
        <v>3490</v>
      </c>
      <c r="AS32" s="40">
        <v>2973</v>
      </c>
      <c r="AT32" s="40">
        <v>2855</v>
      </c>
      <c r="AU32" s="40">
        <v>4262</v>
      </c>
      <c r="AV32" s="40">
        <v>4677</v>
      </c>
      <c r="AW32" s="40">
        <v>23738</v>
      </c>
      <c r="AX32" s="40">
        <v>4480</v>
      </c>
      <c r="AY32" s="40">
        <v>4713</v>
      </c>
      <c r="AZ32" s="40">
        <v>4050</v>
      </c>
      <c r="BA32" s="40">
        <v>4380</v>
      </c>
      <c r="BB32" s="40">
        <v>4650</v>
      </c>
      <c r="BC32" s="40">
        <v>3324</v>
      </c>
    </row>
    <row r="33" spans="1:55" ht="15">
      <c r="A33" s="17" t="s">
        <v>20</v>
      </c>
      <c r="B33" s="37">
        <f>E33+F33+G33+H33+I33+J33+K33+L33+M33+N33+O33+P33+Q33+R33+S33+T33+U33+V33+W33+X33+Y33+Z33+AA33+AB33+AC33+AD33+AE33+AF33+AG33+AH33+AI33+AJ33+AK33+AL33+AM33+AN33+AO33+AP33+AQ33+AR33+AS33+AT33+AU33+AV33+AW33+AX33+AY33+AZ33+BA33+BB33+BC33</f>
        <v>9733</v>
      </c>
      <c r="C33" s="38"/>
      <c r="D33" s="39"/>
      <c r="E33" s="40">
        <v>158</v>
      </c>
      <c r="F33" s="40">
        <v>160</v>
      </c>
      <c r="G33" s="40">
        <v>157</v>
      </c>
      <c r="H33" s="40">
        <v>140</v>
      </c>
      <c r="I33" s="40">
        <v>109</v>
      </c>
      <c r="J33" s="40">
        <v>150</v>
      </c>
      <c r="K33" s="40">
        <v>157</v>
      </c>
      <c r="L33" s="40">
        <v>158</v>
      </c>
      <c r="M33" s="40">
        <v>184</v>
      </c>
      <c r="N33" s="40">
        <v>146</v>
      </c>
      <c r="O33" s="40">
        <v>176</v>
      </c>
      <c r="P33" s="40">
        <v>139</v>
      </c>
      <c r="Q33" s="40">
        <v>80</v>
      </c>
      <c r="R33" s="40">
        <v>231</v>
      </c>
      <c r="S33" s="40">
        <v>139</v>
      </c>
      <c r="T33" s="40">
        <v>300</v>
      </c>
      <c r="U33" s="40">
        <v>143</v>
      </c>
      <c r="V33" s="40">
        <v>120</v>
      </c>
      <c r="W33" s="40">
        <v>157</v>
      </c>
      <c r="X33" s="40">
        <v>187</v>
      </c>
      <c r="Y33" s="40">
        <v>710</v>
      </c>
      <c r="Z33" s="40">
        <v>469</v>
      </c>
      <c r="AA33" s="40">
        <v>160</v>
      </c>
      <c r="AB33" s="40">
        <v>190</v>
      </c>
      <c r="AC33" s="40">
        <v>150</v>
      </c>
      <c r="AD33" s="40">
        <v>200</v>
      </c>
      <c r="AE33" s="40">
        <v>148</v>
      </c>
      <c r="AF33" s="40">
        <v>165</v>
      </c>
      <c r="AG33" s="40">
        <v>150</v>
      </c>
      <c r="AH33" s="40">
        <v>204</v>
      </c>
      <c r="AI33" s="40">
        <v>132</v>
      </c>
      <c r="AJ33" s="40">
        <v>92</v>
      </c>
      <c r="AK33" s="40">
        <v>121</v>
      </c>
      <c r="AL33" s="40">
        <v>200</v>
      </c>
      <c r="AM33" s="40">
        <v>157</v>
      </c>
      <c r="AN33" s="40">
        <v>78</v>
      </c>
      <c r="AO33" s="40">
        <v>115</v>
      </c>
      <c r="AP33" s="40">
        <v>158</v>
      </c>
      <c r="AQ33" s="40">
        <v>201</v>
      </c>
      <c r="AR33" s="40">
        <v>145</v>
      </c>
      <c r="AS33" s="40">
        <v>129</v>
      </c>
      <c r="AT33" s="40">
        <v>120</v>
      </c>
      <c r="AU33" s="40">
        <v>175</v>
      </c>
      <c r="AV33" s="40">
        <v>192</v>
      </c>
      <c r="AW33" s="40">
        <v>977</v>
      </c>
      <c r="AX33" s="40">
        <v>184</v>
      </c>
      <c r="AY33" s="40">
        <v>194</v>
      </c>
      <c r="AZ33" s="40">
        <v>170</v>
      </c>
      <c r="BA33" s="40">
        <v>180</v>
      </c>
      <c r="BB33" s="40">
        <v>180</v>
      </c>
      <c r="BC33" s="40">
        <v>96</v>
      </c>
    </row>
    <row r="34" spans="1:55" ht="15">
      <c r="A34" s="17" t="s">
        <v>75</v>
      </c>
      <c r="B34" s="37">
        <f>E34+F34+G34+H34+I34+J34+K34+L34+M34+N34+O34+P34+Q34+R34+S34+T34+U34+V34+W34+X34+Y34+Z34+AA34+AB34+AC34+AD34+AE34+AF34+AG34+AH34+AI34+AJ34+AK34+AL34+AM34+AN34+AO34+AP34+AQ34+AR34+AS34+AT34+AU34+AV34+AW34+AX34+AY34+AZ34+BA34+BB34+BC34</f>
        <v>30612</v>
      </c>
      <c r="C34" s="38"/>
      <c r="D34" s="39"/>
      <c r="E34" s="40">
        <v>626</v>
      </c>
      <c r="F34" s="40">
        <v>670</v>
      </c>
      <c r="G34" s="40">
        <v>624</v>
      </c>
      <c r="H34" s="40">
        <v>558</v>
      </c>
      <c r="I34" s="40">
        <v>619</v>
      </c>
      <c r="J34" s="40">
        <v>550</v>
      </c>
      <c r="K34" s="40">
        <v>623</v>
      </c>
      <c r="L34" s="40">
        <v>629</v>
      </c>
      <c r="M34" s="40"/>
      <c r="N34" s="40">
        <v>580</v>
      </c>
      <c r="O34" s="40"/>
      <c r="P34" s="40">
        <v>550</v>
      </c>
      <c r="Q34" s="40">
        <v>455</v>
      </c>
      <c r="R34" s="40">
        <v>919</v>
      </c>
      <c r="S34" s="40">
        <v>551</v>
      </c>
      <c r="T34" s="40">
        <v>900</v>
      </c>
      <c r="U34" s="40">
        <v>555</v>
      </c>
      <c r="V34" s="40">
        <v>468</v>
      </c>
      <c r="W34" s="40"/>
      <c r="X34" s="40"/>
      <c r="Y34" s="40">
        <v>180</v>
      </c>
      <c r="Z34" s="40">
        <v>729</v>
      </c>
      <c r="AA34" s="40"/>
      <c r="AB34" s="40">
        <v>755</v>
      </c>
      <c r="AC34" s="40">
        <v>830</v>
      </c>
      <c r="AD34" s="40">
        <v>800</v>
      </c>
      <c r="AE34" s="40">
        <v>590</v>
      </c>
      <c r="AF34" s="40"/>
      <c r="AG34" s="40">
        <v>595</v>
      </c>
      <c r="AH34" s="40">
        <v>812</v>
      </c>
      <c r="AI34" s="40">
        <v>748</v>
      </c>
      <c r="AJ34" s="40">
        <v>523</v>
      </c>
      <c r="AK34" s="40">
        <v>482</v>
      </c>
      <c r="AL34" s="40">
        <v>800</v>
      </c>
      <c r="AM34" s="40"/>
      <c r="AN34" s="40">
        <v>443</v>
      </c>
      <c r="AO34" s="40">
        <v>654</v>
      </c>
      <c r="AP34" s="40">
        <v>544</v>
      </c>
      <c r="AQ34" s="40">
        <v>798</v>
      </c>
      <c r="AR34" s="40">
        <v>1056</v>
      </c>
      <c r="AS34" s="40">
        <v>510</v>
      </c>
      <c r="AT34" s="40"/>
      <c r="AU34" s="40">
        <v>697</v>
      </c>
      <c r="AV34" s="40">
        <v>764</v>
      </c>
      <c r="AW34" s="40">
        <v>3880</v>
      </c>
      <c r="AX34" s="40">
        <v>732</v>
      </c>
      <c r="AY34" s="40">
        <v>770</v>
      </c>
      <c r="AZ34" s="40">
        <v>700</v>
      </c>
      <c r="BA34" s="40"/>
      <c r="BB34" s="40">
        <v>800</v>
      </c>
      <c r="BC34" s="40">
        <v>543</v>
      </c>
    </row>
    <row r="35" spans="13:54" ht="12.75">
      <c r="M35" s="20"/>
      <c r="R35" s="20"/>
      <c r="AK35" s="31"/>
      <c r="AU35" s="53"/>
      <c r="BB35" s="20"/>
    </row>
    <row r="36" spans="1:18" ht="15">
      <c r="A36" s="19" t="s">
        <v>21</v>
      </c>
      <c r="B36" s="19"/>
      <c r="C36" s="19"/>
      <c r="D36" s="19"/>
      <c r="R36" s="20"/>
    </row>
    <row r="37" spans="1:4" ht="15">
      <c r="A37" s="19" t="s">
        <v>150</v>
      </c>
      <c r="B37" s="19"/>
      <c r="C37" s="19"/>
      <c r="D37" s="19"/>
    </row>
    <row r="38" spans="1:4" ht="15">
      <c r="A38" s="19"/>
      <c r="B38" s="19"/>
      <c r="C38" s="19"/>
      <c r="D38" s="19"/>
    </row>
    <row r="39" spans="1:4" ht="15">
      <c r="A39" s="19" t="s">
        <v>23</v>
      </c>
      <c r="B39" s="19"/>
      <c r="C39" s="19"/>
      <c r="D39" s="19"/>
    </row>
    <row r="40" spans="1:4" ht="15">
      <c r="A40" s="19" t="s">
        <v>143</v>
      </c>
      <c r="B40" s="19" t="s">
        <v>74</v>
      </c>
      <c r="C40" s="19"/>
      <c r="D40" s="19"/>
    </row>
    <row r="41" spans="1:4" ht="15">
      <c r="A41" s="19"/>
      <c r="B41" s="19" t="s">
        <v>149</v>
      </c>
      <c r="C41" s="19"/>
      <c r="D41" s="19"/>
    </row>
    <row r="42" spans="3:4" ht="15">
      <c r="C42" s="19"/>
      <c r="D42" s="19"/>
    </row>
    <row r="43" spans="3:4" ht="15">
      <c r="C43" s="19"/>
      <c r="D43" s="19"/>
    </row>
    <row r="67" ht="12.75">
      <c r="A67" s="26"/>
    </row>
  </sheetData>
  <sheetProtection/>
  <protectedRanges>
    <protectedRange password="CC3D" sqref="D13:D34" name="Zonă1"/>
  </protectedRange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C60" sqref="C60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59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>E17+F17</f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>E18+F18</f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59" t="s">
        <v>120</v>
      </c>
      <c r="D46" s="60">
        <f t="shared" si="1"/>
        <v>104558</v>
      </c>
      <c r="E46" s="30">
        <v>3476</v>
      </c>
      <c r="F46" s="30">
        <v>101082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59" t="s">
        <v>123</v>
      </c>
      <c r="D50" s="60">
        <f t="shared" si="1"/>
        <v>123422</v>
      </c>
      <c r="E50" s="30">
        <v>5437</v>
      </c>
      <c r="F50" s="30">
        <v>117985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5522154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5221784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28">
      <selection activeCell="J57" sqref="J57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147</v>
      </c>
      <c r="C2" s="22"/>
      <c r="D2" s="22"/>
    </row>
    <row r="3" spans="2:9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/>
      <c r="H3"/>
      <c r="I3"/>
    </row>
    <row r="4" spans="2:9" ht="12.75">
      <c r="B4" s="58">
        <v>1</v>
      </c>
      <c r="C4" s="59" t="s">
        <v>80</v>
      </c>
      <c r="D4" s="60">
        <f aca="true" t="shared" si="0" ref="D4:D35">E4+F4</f>
        <v>93989</v>
      </c>
      <c r="E4" s="61">
        <v>373</v>
      </c>
      <c r="F4" s="61">
        <v>93616</v>
      </c>
      <c r="H4"/>
      <c r="I4"/>
    </row>
    <row r="5" spans="2:9" ht="12.75">
      <c r="B5" s="58">
        <v>2</v>
      </c>
      <c r="C5" s="59" t="s">
        <v>81</v>
      </c>
      <c r="D5" s="60">
        <f t="shared" si="0"/>
        <v>100887</v>
      </c>
      <c r="E5" s="61">
        <v>1701</v>
      </c>
      <c r="F5" s="61">
        <v>99186</v>
      </c>
      <c r="G5"/>
      <c r="H5"/>
      <c r="I5"/>
    </row>
    <row r="6" spans="2:9" ht="12.75">
      <c r="B6" s="58">
        <v>3</v>
      </c>
      <c r="C6" s="59" t="s">
        <v>82</v>
      </c>
      <c r="D6" s="60">
        <f t="shared" si="0"/>
        <v>93797</v>
      </c>
      <c r="E6" s="61">
        <v>682</v>
      </c>
      <c r="F6" s="61">
        <v>93115</v>
      </c>
      <c r="G6"/>
      <c r="H6"/>
      <c r="I6"/>
    </row>
    <row r="7" spans="2:9" ht="12.75">
      <c r="B7" s="58">
        <v>4</v>
      </c>
      <c r="C7" s="59" t="s">
        <v>83</v>
      </c>
      <c r="D7" s="60">
        <f t="shared" si="0"/>
        <v>83372</v>
      </c>
      <c r="E7" s="61">
        <v>0</v>
      </c>
      <c r="F7" s="61">
        <v>83372</v>
      </c>
      <c r="G7"/>
      <c r="H7"/>
      <c r="I7"/>
    </row>
    <row r="8" spans="2:9" ht="12.75">
      <c r="B8" s="58">
        <v>5</v>
      </c>
      <c r="C8" s="59" t="s">
        <v>84</v>
      </c>
      <c r="D8" s="60">
        <f t="shared" si="0"/>
        <v>92837</v>
      </c>
      <c r="E8" s="61">
        <v>2563</v>
      </c>
      <c r="F8" s="61">
        <v>90274</v>
      </c>
      <c r="G8"/>
      <c r="H8"/>
      <c r="I8"/>
    </row>
    <row r="9" spans="2:9" ht="12.75">
      <c r="B9" s="58">
        <v>6</v>
      </c>
      <c r="C9" s="59" t="s">
        <v>85</v>
      </c>
      <c r="D9" s="60">
        <f t="shared" si="0"/>
        <v>88949</v>
      </c>
      <c r="E9" s="61">
        <v>5349</v>
      </c>
      <c r="F9" s="61">
        <v>83600</v>
      </c>
      <c r="G9"/>
      <c r="H9"/>
      <c r="I9"/>
    </row>
    <row r="10" spans="2:9" ht="12.75">
      <c r="B10" s="58">
        <v>7</v>
      </c>
      <c r="C10" s="69" t="s">
        <v>86</v>
      </c>
      <c r="D10" s="60">
        <f t="shared" si="0"/>
        <v>93049</v>
      </c>
      <c r="E10" s="61">
        <v>4949</v>
      </c>
      <c r="F10" s="61">
        <v>88100</v>
      </c>
      <c r="G10"/>
      <c r="H10"/>
      <c r="I10"/>
    </row>
    <row r="11" spans="2:9" ht="12.75">
      <c r="B11" s="58">
        <v>8</v>
      </c>
      <c r="C11" s="59" t="s">
        <v>87</v>
      </c>
      <c r="D11" s="60">
        <f t="shared" si="0"/>
        <v>94083</v>
      </c>
      <c r="E11" s="61">
        <v>3103</v>
      </c>
      <c r="F11" s="61">
        <v>90980</v>
      </c>
      <c r="G11"/>
      <c r="H11"/>
      <c r="I11"/>
    </row>
    <row r="12" spans="2:9" ht="12.75">
      <c r="B12" s="58">
        <v>9</v>
      </c>
      <c r="C12" s="59" t="s">
        <v>88</v>
      </c>
      <c r="D12" s="60">
        <f t="shared" si="0"/>
        <v>109202</v>
      </c>
      <c r="E12" s="61">
        <v>0</v>
      </c>
      <c r="F12" s="61">
        <v>109202</v>
      </c>
      <c r="G12"/>
      <c r="H12"/>
      <c r="I12"/>
    </row>
    <row r="13" spans="2:9" ht="12.75">
      <c r="B13" s="58">
        <v>10</v>
      </c>
      <c r="C13" s="59" t="s">
        <v>89</v>
      </c>
      <c r="D13" s="60">
        <f t="shared" si="0"/>
        <v>87279</v>
      </c>
      <c r="E13" s="61">
        <v>1969</v>
      </c>
      <c r="F13" s="61">
        <v>85310</v>
      </c>
      <c r="G13"/>
      <c r="H13"/>
      <c r="I13"/>
    </row>
    <row r="14" spans="2:9" ht="12.75">
      <c r="B14" s="58">
        <v>11</v>
      </c>
      <c r="C14" s="59" t="s">
        <v>90</v>
      </c>
      <c r="D14" s="60">
        <f t="shared" si="0"/>
        <v>103872</v>
      </c>
      <c r="E14" s="61">
        <v>922</v>
      </c>
      <c r="F14" s="61">
        <v>102950</v>
      </c>
      <c r="G14"/>
      <c r="H14"/>
      <c r="I14"/>
    </row>
    <row r="15" spans="2:9" ht="12.75">
      <c r="B15" s="58">
        <v>12</v>
      </c>
      <c r="C15" s="59" t="s">
        <v>91</v>
      </c>
      <c r="D15" s="60">
        <f t="shared" si="0"/>
        <v>85308</v>
      </c>
      <c r="E15" s="61">
        <v>1196</v>
      </c>
      <c r="F15" s="61">
        <v>84112</v>
      </c>
      <c r="G15"/>
      <c r="H15"/>
      <c r="I15"/>
    </row>
    <row r="16" spans="2:9" ht="12.75">
      <c r="B16" s="58">
        <v>13</v>
      </c>
      <c r="C16" s="72" t="s">
        <v>92</v>
      </c>
      <c r="D16" s="60">
        <f t="shared" si="0"/>
        <v>76284</v>
      </c>
      <c r="E16" s="61">
        <v>8469</v>
      </c>
      <c r="F16" s="61">
        <v>67815</v>
      </c>
      <c r="G16"/>
      <c r="H16"/>
      <c r="I16"/>
    </row>
    <row r="17" spans="2:9" ht="12.75">
      <c r="B17" s="58">
        <v>14</v>
      </c>
      <c r="C17" s="59" t="s">
        <v>93</v>
      </c>
      <c r="D17" s="60">
        <f t="shared" si="0"/>
        <v>138140</v>
      </c>
      <c r="E17" s="61">
        <v>33</v>
      </c>
      <c r="F17" s="61">
        <v>138107</v>
      </c>
      <c r="G17"/>
      <c r="H17"/>
      <c r="I17"/>
    </row>
    <row r="18" spans="2:9" ht="12.75">
      <c r="B18" s="58">
        <v>15</v>
      </c>
      <c r="C18" s="59" t="s">
        <v>94</v>
      </c>
      <c r="D18" s="60">
        <f t="shared" si="0"/>
        <v>82872</v>
      </c>
      <c r="E18" s="61">
        <v>3825</v>
      </c>
      <c r="F18" s="61">
        <v>79047</v>
      </c>
      <c r="G18"/>
      <c r="H18"/>
      <c r="I18"/>
    </row>
    <row r="19" spans="2:9" ht="12.75">
      <c r="B19" s="58">
        <v>16</v>
      </c>
      <c r="C19" s="59" t="s">
        <v>135</v>
      </c>
      <c r="D19" s="60">
        <f t="shared" si="0"/>
        <v>129700</v>
      </c>
      <c r="E19" s="61">
        <v>5685</v>
      </c>
      <c r="F19" s="61">
        <v>124015</v>
      </c>
      <c r="G19"/>
      <c r="H19"/>
      <c r="I19"/>
    </row>
    <row r="20" spans="2:9" ht="12.75">
      <c r="B20" s="58">
        <v>17</v>
      </c>
      <c r="C20" s="59" t="s">
        <v>136</v>
      </c>
      <c r="D20" s="60">
        <f t="shared" si="0"/>
        <v>82731</v>
      </c>
      <c r="E20" s="61">
        <v>3431</v>
      </c>
      <c r="F20" s="61">
        <v>79300</v>
      </c>
      <c r="G20"/>
      <c r="H20"/>
      <c r="I20"/>
    </row>
    <row r="21" spans="2:9" ht="12.75">
      <c r="B21" s="58">
        <v>18</v>
      </c>
      <c r="C21" s="59" t="s">
        <v>95</v>
      </c>
      <c r="D21" s="60">
        <f t="shared" si="0"/>
        <v>70665</v>
      </c>
      <c r="E21" s="61">
        <v>951</v>
      </c>
      <c r="F21" s="61">
        <v>69714</v>
      </c>
      <c r="G21"/>
      <c r="H21"/>
      <c r="I21"/>
    </row>
    <row r="22" spans="2:9" ht="12.75">
      <c r="B22" s="58">
        <v>19</v>
      </c>
      <c r="C22" s="59" t="s">
        <v>96</v>
      </c>
      <c r="D22" s="60">
        <f t="shared" si="0"/>
        <v>93137</v>
      </c>
      <c r="E22" s="61">
        <v>997</v>
      </c>
      <c r="F22" s="61">
        <v>92140</v>
      </c>
      <c r="G22"/>
      <c r="H22"/>
      <c r="I22"/>
    </row>
    <row r="23" spans="2:9" ht="12.75">
      <c r="B23" s="58">
        <v>20</v>
      </c>
      <c r="C23" s="59" t="s">
        <v>97</v>
      </c>
      <c r="D23" s="60">
        <f t="shared" si="0"/>
        <v>110946</v>
      </c>
      <c r="E23" s="61">
        <v>446</v>
      </c>
      <c r="F23" s="61">
        <v>110500</v>
      </c>
      <c r="G23"/>
      <c r="H23"/>
      <c r="I23"/>
    </row>
    <row r="24" spans="2:9" ht="12.75">
      <c r="B24" s="58">
        <v>21</v>
      </c>
      <c r="C24" s="59" t="s">
        <v>98</v>
      </c>
      <c r="D24" s="60">
        <f t="shared" si="0"/>
        <v>100486</v>
      </c>
      <c r="E24" s="61">
        <v>10311</v>
      </c>
      <c r="F24" s="61">
        <v>90175</v>
      </c>
      <c r="G24"/>
      <c r="H24"/>
      <c r="I24"/>
    </row>
    <row r="25" spans="2:9" ht="12.75">
      <c r="B25" s="58">
        <v>22</v>
      </c>
      <c r="C25" s="59" t="s">
        <v>99</v>
      </c>
      <c r="D25" s="60">
        <f t="shared" si="0"/>
        <v>110001</v>
      </c>
      <c r="E25" s="61">
        <v>4334</v>
      </c>
      <c r="F25" s="61">
        <v>105667</v>
      </c>
      <c r="G25"/>
      <c r="H25"/>
      <c r="I25"/>
    </row>
    <row r="26" spans="2:9" ht="12.75">
      <c r="B26" s="58">
        <v>23</v>
      </c>
      <c r="C26" s="69" t="s">
        <v>100</v>
      </c>
      <c r="D26" s="60">
        <f t="shared" si="0"/>
        <v>98300</v>
      </c>
      <c r="E26" s="61">
        <v>11</v>
      </c>
      <c r="F26" s="61">
        <v>98289</v>
      </c>
      <c r="G26"/>
      <c r="H26"/>
      <c r="I26"/>
    </row>
    <row r="27" spans="2:9" ht="12.75">
      <c r="B27" s="58">
        <v>24</v>
      </c>
      <c r="C27" s="59" t="s">
        <v>101</v>
      </c>
      <c r="D27" s="60">
        <f t="shared" si="0"/>
        <v>113636</v>
      </c>
      <c r="E27" s="61">
        <v>0</v>
      </c>
      <c r="F27" s="61">
        <v>113636</v>
      </c>
      <c r="G27"/>
      <c r="H27"/>
      <c r="I27"/>
    </row>
    <row r="28" spans="2:9" ht="12.75">
      <c r="B28" s="58">
        <v>25</v>
      </c>
      <c r="C28" s="69" t="s">
        <v>102</v>
      </c>
      <c r="D28" s="60">
        <f t="shared" si="0"/>
        <v>125392</v>
      </c>
      <c r="E28" s="61">
        <v>2191</v>
      </c>
      <c r="F28" s="61">
        <v>123201</v>
      </c>
      <c r="G28"/>
      <c r="H28"/>
      <c r="I28"/>
    </row>
    <row r="29" spans="2:9" ht="12.75">
      <c r="B29" s="58">
        <v>26</v>
      </c>
      <c r="C29" s="59" t="s">
        <v>103</v>
      </c>
      <c r="D29" s="60">
        <f t="shared" si="0"/>
        <v>115456</v>
      </c>
      <c r="E29" s="61">
        <v>456</v>
      </c>
      <c r="F29" s="61">
        <v>115000</v>
      </c>
      <c r="G29"/>
      <c r="H29"/>
      <c r="I29"/>
    </row>
    <row r="30" spans="2:9" ht="12.75">
      <c r="B30" s="58">
        <v>27</v>
      </c>
      <c r="C30" s="59" t="s">
        <v>104</v>
      </c>
      <c r="D30" s="60">
        <f t="shared" si="0"/>
        <v>88655</v>
      </c>
      <c r="E30" s="61">
        <v>19995</v>
      </c>
      <c r="F30" s="61">
        <v>68660</v>
      </c>
      <c r="G30"/>
      <c r="H30"/>
      <c r="I30"/>
    </row>
    <row r="31" spans="2:9" ht="12.75">
      <c r="B31" s="58">
        <v>28</v>
      </c>
      <c r="C31" s="59" t="s">
        <v>105</v>
      </c>
      <c r="D31" s="60">
        <f t="shared" si="0"/>
        <v>96519</v>
      </c>
      <c r="E31" s="30">
        <v>10</v>
      </c>
      <c r="F31" s="30">
        <v>96509</v>
      </c>
      <c r="G31"/>
      <c r="H31"/>
      <c r="I31"/>
    </row>
    <row r="32" spans="2:9" ht="12.75">
      <c r="B32" s="58">
        <v>29</v>
      </c>
      <c r="C32" s="59" t="s">
        <v>106</v>
      </c>
      <c r="D32" s="60">
        <f t="shared" si="0"/>
        <v>89270</v>
      </c>
      <c r="E32" s="30">
        <v>1827</v>
      </c>
      <c r="F32" s="30">
        <v>87443</v>
      </c>
      <c r="G32"/>
      <c r="H32"/>
      <c r="I32"/>
    </row>
    <row r="33" spans="2:9" ht="12.75">
      <c r="B33" s="58">
        <v>30</v>
      </c>
      <c r="C33" s="59" t="s">
        <v>107</v>
      </c>
      <c r="D33" s="60">
        <f t="shared" si="0"/>
        <v>122146</v>
      </c>
      <c r="E33" s="30">
        <v>8511</v>
      </c>
      <c r="F33" s="30">
        <v>113635</v>
      </c>
      <c r="G33"/>
      <c r="H33"/>
      <c r="I33"/>
    </row>
    <row r="34" spans="2:9" ht="12.75">
      <c r="B34" s="58">
        <v>31</v>
      </c>
      <c r="C34" s="69" t="s">
        <v>108</v>
      </c>
      <c r="D34" s="60">
        <f t="shared" si="0"/>
        <v>112534</v>
      </c>
      <c r="E34" s="30">
        <v>3334</v>
      </c>
      <c r="F34" s="61">
        <v>109200</v>
      </c>
      <c r="G34"/>
      <c r="H34"/>
      <c r="I34"/>
    </row>
    <row r="35" spans="2:9" ht="12.75">
      <c r="B35" s="58">
        <v>32</v>
      </c>
      <c r="C35" s="59" t="s">
        <v>109</v>
      </c>
      <c r="D35" s="60">
        <f t="shared" si="0"/>
        <v>77959</v>
      </c>
      <c r="E35" s="30">
        <v>1709</v>
      </c>
      <c r="F35" s="30">
        <v>76250</v>
      </c>
      <c r="G35"/>
      <c r="H35"/>
      <c r="I35"/>
    </row>
    <row r="36" spans="2:9" ht="12.75">
      <c r="B36" s="58">
        <v>33</v>
      </c>
      <c r="C36" s="59" t="s">
        <v>110</v>
      </c>
      <c r="D36" s="60">
        <f aca="true" t="shared" si="1" ref="D36:D54">E36+F36</f>
        <v>73396</v>
      </c>
      <c r="E36" s="30">
        <v>3153</v>
      </c>
      <c r="F36" s="30">
        <v>70243</v>
      </c>
      <c r="G36"/>
      <c r="H36"/>
      <c r="I36"/>
    </row>
    <row r="37" spans="2:9" ht="12.75">
      <c r="B37" s="58">
        <v>34</v>
      </c>
      <c r="C37" s="59" t="s">
        <v>111</v>
      </c>
      <c r="D37" s="60">
        <f t="shared" si="1"/>
        <v>116200</v>
      </c>
      <c r="E37" s="30">
        <v>7384</v>
      </c>
      <c r="F37" s="30">
        <v>108816</v>
      </c>
      <c r="G37"/>
      <c r="H37"/>
      <c r="I37"/>
    </row>
    <row r="38" spans="2:9" ht="12.75">
      <c r="B38" s="58">
        <v>35</v>
      </c>
      <c r="C38" s="59" t="s">
        <v>112</v>
      </c>
      <c r="D38" s="60">
        <f t="shared" si="1"/>
        <v>97901</v>
      </c>
      <c r="E38" s="30">
        <v>4901</v>
      </c>
      <c r="F38" s="30">
        <v>93000</v>
      </c>
      <c r="G38"/>
      <c r="H38"/>
      <c r="I38"/>
    </row>
    <row r="39" spans="2:9" ht="12.75">
      <c r="B39" s="58">
        <v>36</v>
      </c>
      <c r="C39" s="59" t="s">
        <v>113</v>
      </c>
      <c r="D39" s="60">
        <f t="shared" si="1"/>
        <v>67127</v>
      </c>
      <c r="E39" s="30">
        <v>2830</v>
      </c>
      <c r="F39" s="30">
        <v>64297</v>
      </c>
      <c r="G39"/>
      <c r="H39"/>
      <c r="I39"/>
    </row>
    <row r="40" spans="2:9" ht="12.75">
      <c r="B40" s="58">
        <v>37</v>
      </c>
      <c r="C40" s="59" t="s">
        <v>114</v>
      </c>
      <c r="D40" s="60">
        <f t="shared" si="1"/>
        <v>97993</v>
      </c>
      <c r="E40" s="30">
        <v>5648</v>
      </c>
      <c r="F40" s="30">
        <v>92345</v>
      </c>
      <c r="G40"/>
      <c r="H40"/>
      <c r="I40"/>
    </row>
    <row r="41" spans="2:9" ht="12.75">
      <c r="B41" s="58">
        <v>38</v>
      </c>
      <c r="C41" s="59" t="s">
        <v>115</v>
      </c>
      <c r="D41" s="60">
        <f t="shared" si="1"/>
        <v>94389</v>
      </c>
      <c r="E41" s="30">
        <v>71</v>
      </c>
      <c r="F41" s="30">
        <v>94318</v>
      </c>
      <c r="G41"/>
      <c r="H41"/>
      <c r="I41"/>
    </row>
    <row r="42" spans="2:9" ht="12.75">
      <c r="B42" s="58">
        <v>39</v>
      </c>
      <c r="C42" s="59" t="s">
        <v>116</v>
      </c>
      <c r="D42" s="60">
        <f t="shared" si="1"/>
        <v>122856</v>
      </c>
      <c r="E42" s="48">
        <v>10297</v>
      </c>
      <c r="F42" s="30">
        <v>112559</v>
      </c>
      <c r="G42"/>
      <c r="H42"/>
      <c r="I42"/>
    </row>
    <row r="43" spans="2:9" ht="12.75">
      <c r="B43" s="58">
        <v>40</v>
      </c>
      <c r="C43" s="59" t="s">
        <v>117</v>
      </c>
      <c r="D43" s="60">
        <f t="shared" si="1"/>
        <v>86539</v>
      </c>
      <c r="E43" s="30">
        <v>1713</v>
      </c>
      <c r="F43" s="30">
        <v>84826</v>
      </c>
      <c r="G43"/>
      <c r="H43"/>
      <c r="I43"/>
    </row>
    <row r="44" spans="2:9" ht="12.75">
      <c r="B44" s="58">
        <v>41</v>
      </c>
      <c r="C44" s="59" t="s">
        <v>118</v>
      </c>
      <c r="D44" s="60">
        <f t="shared" si="1"/>
        <v>76611</v>
      </c>
      <c r="E44" s="30">
        <v>2638</v>
      </c>
      <c r="F44" s="30">
        <v>73973</v>
      </c>
      <c r="G44"/>
      <c r="H44"/>
      <c r="I44"/>
    </row>
    <row r="45" spans="2:9" ht="12.75">
      <c r="B45" s="58">
        <v>42</v>
      </c>
      <c r="C45" s="59" t="s">
        <v>119</v>
      </c>
      <c r="D45" s="60">
        <f t="shared" si="1"/>
        <v>70495</v>
      </c>
      <c r="E45" s="30">
        <v>570</v>
      </c>
      <c r="F45" s="30">
        <v>69925</v>
      </c>
      <c r="G45"/>
      <c r="H45"/>
      <c r="I45"/>
    </row>
    <row r="46" spans="2:9" ht="12.75">
      <c r="B46" s="58">
        <v>43</v>
      </c>
      <c r="C46" s="72" t="s">
        <v>120</v>
      </c>
      <c r="D46" s="60">
        <f t="shared" si="1"/>
        <v>103076</v>
      </c>
      <c r="E46" s="30">
        <v>3476</v>
      </c>
      <c r="F46" s="30">
        <v>99600</v>
      </c>
      <c r="G46"/>
      <c r="H46"/>
      <c r="I46"/>
    </row>
    <row r="47" spans="2:9" ht="12.75">
      <c r="B47" s="58">
        <v>44</v>
      </c>
      <c r="C47" s="59" t="s">
        <v>121</v>
      </c>
      <c r="D47" s="60">
        <f t="shared" si="1"/>
        <v>120149</v>
      </c>
      <c r="E47" s="30">
        <v>0</v>
      </c>
      <c r="F47" s="30">
        <v>120149</v>
      </c>
      <c r="G47"/>
      <c r="H47"/>
      <c r="I47"/>
    </row>
    <row r="48" spans="2:9" ht="12.75">
      <c r="B48" s="58">
        <v>45</v>
      </c>
      <c r="C48" s="59" t="s">
        <v>137</v>
      </c>
      <c r="D48" s="60">
        <f t="shared" si="1"/>
        <v>594330</v>
      </c>
      <c r="E48" s="30">
        <v>134107</v>
      </c>
      <c r="F48" s="30">
        <v>460223</v>
      </c>
      <c r="G48"/>
      <c r="H48"/>
      <c r="I48"/>
    </row>
    <row r="49" spans="2:9" ht="12.75">
      <c r="B49" s="58">
        <v>46</v>
      </c>
      <c r="C49" s="59" t="s">
        <v>122</v>
      </c>
      <c r="D49" s="60">
        <f t="shared" si="1"/>
        <v>112616</v>
      </c>
      <c r="E49" s="30">
        <v>2733</v>
      </c>
      <c r="F49" s="30">
        <v>109883</v>
      </c>
      <c r="G49"/>
      <c r="H49"/>
      <c r="I49"/>
    </row>
    <row r="50" spans="2:9" ht="12.75">
      <c r="B50" s="58">
        <v>47</v>
      </c>
      <c r="C50" s="72" t="s">
        <v>123</v>
      </c>
      <c r="D50" s="60">
        <f t="shared" si="1"/>
        <v>115617</v>
      </c>
      <c r="E50" s="30">
        <v>5437</v>
      </c>
      <c r="F50" s="30">
        <v>110180</v>
      </c>
      <c r="G50"/>
      <c r="H50"/>
      <c r="I50"/>
    </row>
    <row r="51" spans="2:9" ht="12.75">
      <c r="B51" s="58">
        <v>48</v>
      </c>
      <c r="C51" s="59" t="s">
        <v>124</v>
      </c>
      <c r="D51" s="60">
        <f t="shared" si="1"/>
        <v>102207</v>
      </c>
      <c r="E51" s="30">
        <v>5724</v>
      </c>
      <c r="F51" s="30">
        <v>96483</v>
      </c>
      <c r="G51"/>
      <c r="H51"/>
      <c r="I51"/>
    </row>
    <row r="52" spans="2:9" ht="12.75">
      <c r="B52" s="58">
        <v>49</v>
      </c>
      <c r="C52" s="59" t="s">
        <v>138</v>
      </c>
      <c r="D52" s="60">
        <f t="shared" si="1"/>
        <v>107700</v>
      </c>
      <c r="E52" s="30">
        <v>5115</v>
      </c>
      <c r="F52" s="30">
        <v>102585</v>
      </c>
      <c r="G52"/>
      <c r="H52"/>
      <c r="I52"/>
    </row>
    <row r="53" spans="2:9" ht="12.75">
      <c r="B53" s="58">
        <v>50</v>
      </c>
      <c r="C53" s="59" t="s">
        <v>139</v>
      </c>
      <c r="D53" s="60">
        <f t="shared" si="1"/>
        <v>110680</v>
      </c>
      <c r="E53" s="30">
        <v>4680</v>
      </c>
      <c r="F53" s="30">
        <v>106000</v>
      </c>
      <c r="G53"/>
      <c r="H53"/>
      <c r="I53"/>
    </row>
    <row r="54" spans="2:9" ht="12.75">
      <c r="B54" s="58">
        <v>51</v>
      </c>
      <c r="C54" s="59" t="s">
        <v>125</v>
      </c>
      <c r="D54" s="60">
        <f t="shared" si="1"/>
        <v>81532</v>
      </c>
      <c r="E54" s="30">
        <v>560</v>
      </c>
      <c r="F54" s="30">
        <v>80972</v>
      </c>
      <c r="G54"/>
      <c r="H54"/>
      <c r="I54"/>
    </row>
    <row r="55" spans="2:9" ht="13.5" thickBot="1">
      <c r="B55" s="62"/>
      <c r="C55" s="63" t="s">
        <v>140</v>
      </c>
      <c r="D55" s="60">
        <f>D4+D5+D6+D7+D8+D9+D10+D11+D12+D13+D14+D15+D16+D17+D18+D19+D20+D21+D22+D23+D24+D25+D26+D27+D28+D29+D30+D31+D32+D33+D34+D35+D36+D37+D38+D39+D40+D41+D42+D43+D44+D45+D46+D47+D48+D49+D50+D51+D52+D53+D54</f>
        <v>5512867</v>
      </c>
      <c r="E55" s="60">
        <f>E4+E5+E6+E7+E8+E9+E10+E11+E12+E13+E14+E15+E16+E17+E18+E19+E20+E21+E22+E23+E24+E25+E26+E27+E28+E29+E30+E31+E32+E33+E34+E35+E36+E37+E38+E39+E40+E41+E42+E43+E44+E45+E46+E47+E48+E49+E50+E51+E52+E53+E54</f>
        <v>300370</v>
      </c>
      <c r="F55" s="60">
        <f>F4+F5+F6+F7+F8+F9+F10+F11+F12+F13+F14+F15+F16+F17+F18+F19+F20+F21+F22+F23+F24+F25+F26+F27+F28+F29+F30+F31+F32+F33+F34+F35+F36+F37+F38+F39+F40+F41+F42+F43+F44+F45+F46+F47+F48+F49+F50+F51+F52+F53+F54</f>
        <v>5212497</v>
      </c>
      <c r="G55" s="66" t="s">
        <v>271</v>
      </c>
      <c r="H55"/>
      <c r="I55"/>
    </row>
  </sheetData>
  <sheetProtection/>
  <printOptions/>
  <pageMargins left="1.22" right="0.22" top="0.393700787401575" bottom="0.23" header="0.511811023622047" footer="0.31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B1">
      <selection activeCell="M44" sqref="M44"/>
    </sheetView>
  </sheetViews>
  <sheetFormatPr defaultColWidth="9.140625" defaultRowHeight="12.75"/>
  <cols>
    <col min="1" max="1" width="0" style="0" hidden="1" customWidth="1"/>
    <col min="3" max="3" width="18.57421875" style="0" customWidth="1"/>
    <col min="7" max="9" width="9.140625" style="66" customWidth="1"/>
  </cols>
  <sheetData>
    <row r="1" ht="12.75">
      <c r="A1" s="22" t="s">
        <v>129</v>
      </c>
    </row>
    <row r="2" spans="1:4" ht="12.75">
      <c r="A2" s="22"/>
      <c r="B2" s="22" t="s">
        <v>141</v>
      </c>
      <c r="C2" s="22"/>
      <c r="D2" s="22"/>
    </row>
    <row r="3" spans="2:10" ht="51">
      <c r="B3" s="64" t="s">
        <v>130</v>
      </c>
      <c r="C3" s="64" t="s">
        <v>131</v>
      </c>
      <c r="D3" s="65" t="s">
        <v>132</v>
      </c>
      <c r="E3" s="64" t="s">
        <v>133</v>
      </c>
      <c r="F3" s="65" t="s">
        <v>134</v>
      </c>
      <c r="G3" s="65" t="s">
        <v>132</v>
      </c>
      <c r="H3" s="64" t="s">
        <v>133</v>
      </c>
      <c r="I3" s="65" t="s">
        <v>134</v>
      </c>
      <c r="J3" s="1"/>
    </row>
    <row r="4" spans="2:11" ht="12.75">
      <c r="B4" s="58">
        <v>1</v>
      </c>
      <c r="C4" s="59" t="s">
        <v>80</v>
      </c>
      <c r="D4" s="60">
        <f aca="true" t="shared" si="0" ref="D4:D35">E4+F4</f>
        <v>119295</v>
      </c>
      <c r="E4" s="61">
        <v>28790</v>
      </c>
      <c r="F4" s="61">
        <v>90505</v>
      </c>
      <c r="G4" s="40">
        <f aca="true" t="shared" si="1" ref="G4:G35">H4+I4</f>
        <v>90505</v>
      </c>
      <c r="H4" s="40">
        <v>28790</v>
      </c>
      <c r="I4" s="40">
        <v>61715</v>
      </c>
      <c r="J4" s="30">
        <f aca="true" t="shared" si="2" ref="J4:J35">I4-F4</f>
        <v>-28790</v>
      </c>
      <c r="K4" s="66"/>
    </row>
    <row r="5" spans="2:10" ht="12.75">
      <c r="B5" s="58">
        <v>2</v>
      </c>
      <c r="C5" s="59" t="s">
        <v>81</v>
      </c>
      <c r="D5" s="60">
        <f t="shared" si="0"/>
        <v>101085</v>
      </c>
      <c r="E5" s="61">
        <v>0</v>
      </c>
      <c r="F5" s="61">
        <v>101085</v>
      </c>
      <c r="G5" s="30">
        <f t="shared" si="1"/>
        <v>101085</v>
      </c>
      <c r="H5" s="30">
        <v>0</v>
      </c>
      <c r="I5" s="30">
        <v>101085</v>
      </c>
      <c r="J5" s="30">
        <f t="shared" si="2"/>
        <v>0</v>
      </c>
    </row>
    <row r="6" spans="2:10" ht="12.75">
      <c r="B6" s="58">
        <v>3</v>
      </c>
      <c r="C6" s="59" t="s">
        <v>82</v>
      </c>
      <c r="D6" s="60">
        <f t="shared" si="0"/>
        <v>90011</v>
      </c>
      <c r="E6" s="61">
        <v>58</v>
      </c>
      <c r="F6" s="61">
        <v>89953</v>
      </c>
      <c r="G6" s="30">
        <f t="shared" si="1"/>
        <v>90011</v>
      </c>
      <c r="H6" s="30">
        <v>58</v>
      </c>
      <c r="I6" s="30">
        <v>89953</v>
      </c>
      <c r="J6" s="30">
        <f t="shared" si="2"/>
        <v>0</v>
      </c>
    </row>
    <row r="7" spans="2:10" ht="12.75">
      <c r="B7" s="58">
        <v>4</v>
      </c>
      <c r="C7" s="59" t="s">
        <v>83</v>
      </c>
      <c r="D7" s="60">
        <f t="shared" si="0"/>
        <v>80851</v>
      </c>
      <c r="E7" s="61">
        <v>1028</v>
      </c>
      <c r="F7" s="61">
        <v>79823</v>
      </c>
      <c r="G7" s="30">
        <f t="shared" si="1"/>
        <v>80851</v>
      </c>
      <c r="H7" s="30">
        <v>1028</v>
      </c>
      <c r="I7" s="30">
        <v>79823</v>
      </c>
      <c r="J7" s="30">
        <f t="shared" si="2"/>
        <v>0</v>
      </c>
    </row>
    <row r="8" spans="2:10" ht="12.75">
      <c r="B8" s="58">
        <v>5</v>
      </c>
      <c r="C8" s="59" t="s">
        <v>84</v>
      </c>
      <c r="D8" s="60">
        <f t="shared" si="0"/>
        <v>101953</v>
      </c>
      <c r="E8" s="61">
        <v>5979</v>
      </c>
      <c r="F8" s="61">
        <v>95974</v>
      </c>
      <c r="G8" s="30">
        <f t="shared" si="1"/>
        <v>101953</v>
      </c>
      <c r="H8" s="30">
        <v>5979</v>
      </c>
      <c r="I8" s="30">
        <v>95974</v>
      </c>
      <c r="J8" s="30">
        <f t="shared" si="2"/>
        <v>0</v>
      </c>
    </row>
    <row r="9" spans="2:10" ht="12.75">
      <c r="B9" s="58">
        <v>6</v>
      </c>
      <c r="C9" s="59" t="s">
        <v>85</v>
      </c>
      <c r="D9" s="60">
        <f t="shared" si="0"/>
        <v>102000</v>
      </c>
      <c r="E9" s="61">
        <v>0</v>
      </c>
      <c r="F9" s="61">
        <v>102000</v>
      </c>
      <c r="G9" s="30">
        <f t="shared" si="1"/>
        <v>102000</v>
      </c>
      <c r="H9" s="30">
        <v>0</v>
      </c>
      <c r="I9" s="30">
        <v>102000</v>
      </c>
      <c r="J9" s="30">
        <f t="shared" si="2"/>
        <v>0</v>
      </c>
    </row>
    <row r="10" spans="2:10" ht="12.75">
      <c r="B10" s="58">
        <v>7</v>
      </c>
      <c r="C10" s="59" t="s">
        <v>86</v>
      </c>
      <c r="D10" s="60">
        <f t="shared" si="0"/>
        <v>98656</v>
      </c>
      <c r="E10" s="61">
        <v>2056</v>
      </c>
      <c r="F10" s="61">
        <v>96600</v>
      </c>
      <c r="G10" s="30">
        <f t="shared" si="1"/>
        <v>98656</v>
      </c>
      <c r="H10" s="30">
        <v>2056</v>
      </c>
      <c r="I10" s="30">
        <v>96600</v>
      </c>
      <c r="J10" s="30">
        <f t="shared" si="2"/>
        <v>0</v>
      </c>
    </row>
    <row r="11" spans="2:10" ht="12.75">
      <c r="B11" s="58">
        <v>8</v>
      </c>
      <c r="C11" s="59" t="s">
        <v>87</v>
      </c>
      <c r="D11" s="60">
        <f t="shared" si="0"/>
        <v>94140</v>
      </c>
      <c r="E11" s="61">
        <v>3388</v>
      </c>
      <c r="F11" s="61">
        <v>90752</v>
      </c>
      <c r="G11" s="30">
        <f t="shared" si="1"/>
        <v>94140</v>
      </c>
      <c r="H11" s="30">
        <v>3388</v>
      </c>
      <c r="I11" s="30">
        <v>90752</v>
      </c>
      <c r="J11" s="30">
        <f t="shared" si="2"/>
        <v>0</v>
      </c>
    </row>
    <row r="12" spans="2:10" ht="12.75">
      <c r="B12" s="58">
        <v>9</v>
      </c>
      <c r="C12" s="59" t="s">
        <v>88</v>
      </c>
      <c r="D12" s="60">
        <f t="shared" si="0"/>
        <v>110612</v>
      </c>
      <c r="E12" s="61">
        <v>418</v>
      </c>
      <c r="F12" s="61">
        <v>110194</v>
      </c>
      <c r="G12" s="30">
        <f t="shared" si="1"/>
        <v>110612</v>
      </c>
      <c r="H12" s="30">
        <v>418</v>
      </c>
      <c r="I12" s="30">
        <v>110194</v>
      </c>
      <c r="J12" s="30">
        <f t="shared" si="2"/>
        <v>0</v>
      </c>
    </row>
    <row r="13" spans="2:10" ht="12.75">
      <c r="B13" s="58">
        <v>10</v>
      </c>
      <c r="C13" s="59" t="s">
        <v>89</v>
      </c>
      <c r="D13" s="60">
        <f t="shared" si="0"/>
        <v>94003</v>
      </c>
      <c r="E13" s="61">
        <v>1233</v>
      </c>
      <c r="F13" s="61">
        <v>92770</v>
      </c>
      <c r="G13" s="30">
        <f t="shared" si="1"/>
        <v>94003</v>
      </c>
      <c r="H13" s="30">
        <v>1233</v>
      </c>
      <c r="I13" s="30">
        <v>92770</v>
      </c>
      <c r="J13" s="30">
        <f t="shared" si="2"/>
        <v>0</v>
      </c>
    </row>
    <row r="14" spans="2:10" ht="12.75">
      <c r="B14" s="58">
        <v>11</v>
      </c>
      <c r="C14" s="59" t="s">
        <v>90</v>
      </c>
      <c r="D14" s="60">
        <f t="shared" si="0"/>
        <v>105461</v>
      </c>
      <c r="E14" s="61">
        <v>49</v>
      </c>
      <c r="F14" s="61">
        <v>105412</v>
      </c>
      <c r="G14" s="30">
        <f t="shared" si="1"/>
        <v>105461</v>
      </c>
      <c r="H14" s="30">
        <v>49</v>
      </c>
      <c r="I14" s="30">
        <v>105412</v>
      </c>
      <c r="J14" s="30">
        <f t="shared" si="2"/>
        <v>0</v>
      </c>
    </row>
    <row r="15" spans="2:10" ht="12.75">
      <c r="B15" s="58">
        <v>12</v>
      </c>
      <c r="C15" s="59" t="s">
        <v>91</v>
      </c>
      <c r="D15" s="60">
        <f t="shared" si="0"/>
        <v>89766</v>
      </c>
      <c r="E15" s="61">
        <v>3042</v>
      </c>
      <c r="F15" s="61">
        <v>86724</v>
      </c>
      <c r="G15" s="30">
        <f t="shared" si="1"/>
        <v>89766</v>
      </c>
      <c r="H15" s="30">
        <v>3042</v>
      </c>
      <c r="I15" s="30">
        <v>86724</v>
      </c>
      <c r="J15" s="30">
        <f t="shared" si="2"/>
        <v>0</v>
      </c>
    </row>
    <row r="16" spans="2:10" ht="12.75">
      <c r="B16" s="58">
        <v>13</v>
      </c>
      <c r="C16" s="59" t="s">
        <v>92</v>
      </c>
      <c r="D16" s="60">
        <f t="shared" si="0"/>
        <v>76236</v>
      </c>
      <c r="E16" s="61">
        <v>7236</v>
      </c>
      <c r="F16" s="61">
        <v>69000</v>
      </c>
      <c r="G16" s="30">
        <f t="shared" si="1"/>
        <v>76236</v>
      </c>
      <c r="H16" s="30">
        <v>7236</v>
      </c>
      <c r="I16" s="30">
        <v>69000</v>
      </c>
      <c r="J16" s="30">
        <f t="shared" si="2"/>
        <v>0</v>
      </c>
    </row>
    <row r="17" spans="2:10" ht="12.75">
      <c r="B17" s="58">
        <v>14</v>
      </c>
      <c r="C17" s="59" t="s">
        <v>93</v>
      </c>
      <c r="D17" s="60">
        <f t="shared" si="0"/>
        <v>140453</v>
      </c>
      <c r="E17" s="61">
        <v>1558</v>
      </c>
      <c r="F17" s="61">
        <v>138895</v>
      </c>
      <c r="G17" s="30">
        <f t="shared" si="1"/>
        <v>140453</v>
      </c>
      <c r="H17" s="30">
        <v>1558</v>
      </c>
      <c r="I17" s="30">
        <v>138895</v>
      </c>
      <c r="J17" s="30">
        <f t="shared" si="2"/>
        <v>0</v>
      </c>
    </row>
    <row r="18" spans="2:10" ht="12.75">
      <c r="B18" s="58">
        <v>15</v>
      </c>
      <c r="C18" s="59" t="s">
        <v>94</v>
      </c>
      <c r="D18" s="60">
        <f t="shared" si="0"/>
        <v>86235</v>
      </c>
      <c r="E18" s="61">
        <v>11282</v>
      </c>
      <c r="F18" s="61">
        <v>74953</v>
      </c>
      <c r="G18" s="30">
        <f t="shared" si="1"/>
        <v>86235</v>
      </c>
      <c r="H18" s="30">
        <v>11282</v>
      </c>
      <c r="I18" s="30">
        <v>74953</v>
      </c>
      <c r="J18" s="30">
        <f t="shared" si="2"/>
        <v>0</v>
      </c>
    </row>
    <row r="19" spans="2:10" ht="12.75">
      <c r="B19" s="58">
        <v>16</v>
      </c>
      <c r="C19" s="59" t="s">
        <v>135</v>
      </c>
      <c r="D19" s="60">
        <f t="shared" si="0"/>
        <v>127900</v>
      </c>
      <c r="E19" s="61">
        <v>1091</v>
      </c>
      <c r="F19" s="61">
        <v>126809</v>
      </c>
      <c r="G19" s="30">
        <f t="shared" si="1"/>
        <v>127900</v>
      </c>
      <c r="H19" s="30">
        <v>1091</v>
      </c>
      <c r="I19" s="30">
        <v>126809</v>
      </c>
      <c r="J19" s="30">
        <f t="shared" si="2"/>
        <v>0</v>
      </c>
    </row>
    <row r="20" spans="2:10" ht="12.75">
      <c r="B20" s="58">
        <v>17</v>
      </c>
      <c r="C20" s="59" t="s">
        <v>136</v>
      </c>
      <c r="D20" s="60">
        <f t="shared" si="0"/>
        <v>77490</v>
      </c>
      <c r="E20" s="61">
        <v>16085</v>
      </c>
      <c r="F20" s="61">
        <v>61405</v>
      </c>
      <c r="G20" s="30">
        <f t="shared" si="1"/>
        <v>77490</v>
      </c>
      <c r="H20" s="30">
        <v>16085</v>
      </c>
      <c r="I20" s="30">
        <v>61405</v>
      </c>
      <c r="J20" s="30">
        <f t="shared" si="2"/>
        <v>0</v>
      </c>
    </row>
    <row r="21" spans="2:10" ht="12.75">
      <c r="B21" s="58">
        <v>18</v>
      </c>
      <c r="C21" s="59" t="s">
        <v>95</v>
      </c>
      <c r="D21" s="60">
        <f t="shared" si="0"/>
        <v>70637</v>
      </c>
      <c r="E21" s="61">
        <v>2109</v>
      </c>
      <c r="F21" s="61">
        <v>68528</v>
      </c>
      <c r="G21" s="30">
        <f t="shared" si="1"/>
        <v>70637</v>
      </c>
      <c r="H21" s="30">
        <v>2109</v>
      </c>
      <c r="I21" s="30">
        <v>68528</v>
      </c>
      <c r="J21" s="30">
        <f t="shared" si="2"/>
        <v>0</v>
      </c>
    </row>
    <row r="22" spans="2:10" ht="12.75">
      <c r="B22" s="58">
        <v>19</v>
      </c>
      <c r="C22" s="59" t="s">
        <v>96</v>
      </c>
      <c r="D22" s="60">
        <f t="shared" si="0"/>
        <v>89812</v>
      </c>
      <c r="E22" s="61">
        <v>412</v>
      </c>
      <c r="F22" s="61">
        <v>89400</v>
      </c>
      <c r="G22" s="30">
        <f t="shared" si="1"/>
        <v>89812</v>
      </c>
      <c r="H22" s="30">
        <v>412</v>
      </c>
      <c r="I22" s="30">
        <v>89400</v>
      </c>
      <c r="J22" s="30">
        <f t="shared" si="2"/>
        <v>0</v>
      </c>
    </row>
    <row r="23" spans="2:10" ht="12.75">
      <c r="B23" s="58">
        <v>20</v>
      </c>
      <c r="C23" s="59" t="s">
        <v>97</v>
      </c>
      <c r="D23" s="60">
        <f t="shared" si="0"/>
        <v>107252</v>
      </c>
      <c r="E23" s="61">
        <v>52</v>
      </c>
      <c r="F23" s="61">
        <v>107200</v>
      </c>
      <c r="G23" s="30">
        <f t="shared" si="1"/>
        <v>107252</v>
      </c>
      <c r="H23" s="30">
        <v>52</v>
      </c>
      <c r="I23" s="30">
        <v>107200</v>
      </c>
      <c r="J23" s="30">
        <f t="shared" si="2"/>
        <v>0</v>
      </c>
    </row>
    <row r="24" spans="2:10" ht="12.75">
      <c r="B24" s="58">
        <v>21</v>
      </c>
      <c r="C24" s="59" t="s">
        <v>98</v>
      </c>
      <c r="D24" s="60">
        <f t="shared" si="0"/>
        <v>112333</v>
      </c>
      <c r="E24" s="61">
        <v>2924</v>
      </c>
      <c r="F24" s="61">
        <v>109409</v>
      </c>
      <c r="G24" s="30">
        <f t="shared" si="1"/>
        <v>112333</v>
      </c>
      <c r="H24" s="30">
        <v>2924</v>
      </c>
      <c r="I24" s="30">
        <v>109409</v>
      </c>
      <c r="J24" s="30">
        <f t="shared" si="2"/>
        <v>0</v>
      </c>
    </row>
    <row r="25" spans="2:10" ht="12.75">
      <c r="B25" s="58">
        <v>22</v>
      </c>
      <c r="C25" s="59" t="s">
        <v>99</v>
      </c>
      <c r="D25" s="60">
        <f t="shared" si="0"/>
        <v>108064</v>
      </c>
      <c r="E25" s="61">
        <v>4551</v>
      </c>
      <c r="F25" s="61">
        <v>103513</v>
      </c>
      <c r="G25" s="30">
        <f t="shared" si="1"/>
        <v>108064</v>
      </c>
      <c r="H25" s="30">
        <v>4551</v>
      </c>
      <c r="I25" s="30">
        <v>103513</v>
      </c>
      <c r="J25" s="30">
        <f t="shared" si="2"/>
        <v>0</v>
      </c>
    </row>
    <row r="26" spans="2:10" ht="12.75">
      <c r="B26" s="58">
        <v>23</v>
      </c>
      <c r="C26" s="59" t="s">
        <v>100</v>
      </c>
      <c r="D26" s="60">
        <f t="shared" si="0"/>
        <v>88990</v>
      </c>
      <c r="E26" s="61">
        <v>102</v>
      </c>
      <c r="F26" s="61">
        <v>88888</v>
      </c>
      <c r="G26" s="30">
        <f t="shared" si="1"/>
        <v>88990</v>
      </c>
      <c r="H26" s="30">
        <v>102</v>
      </c>
      <c r="I26" s="30">
        <v>88888</v>
      </c>
      <c r="J26" s="30">
        <f t="shared" si="2"/>
        <v>0</v>
      </c>
    </row>
    <row r="27" spans="2:10" ht="12.75">
      <c r="B27" s="58">
        <v>24</v>
      </c>
      <c r="C27" s="59" t="s">
        <v>101</v>
      </c>
      <c r="D27" s="60">
        <f t="shared" si="0"/>
        <v>109619</v>
      </c>
      <c r="E27" s="61">
        <v>3308</v>
      </c>
      <c r="F27" s="61">
        <v>106311</v>
      </c>
      <c r="G27" s="30">
        <f t="shared" si="1"/>
        <v>109619</v>
      </c>
      <c r="H27" s="30">
        <v>3308</v>
      </c>
      <c r="I27" s="30">
        <v>106311</v>
      </c>
      <c r="J27" s="30">
        <f t="shared" si="2"/>
        <v>0</v>
      </c>
    </row>
    <row r="28" spans="2:10" ht="12.75">
      <c r="B28" s="58">
        <v>25</v>
      </c>
      <c r="C28" s="59" t="s">
        <v>102</v>
      </c>
      <c r="D28" s="60">
        <f t="shared" si="0"/>
        <v>116991</v>
      </c>
      <c r="E28" s="61">
        <v>3034</v>
      </c>
      <c r="F28" s="61">
        <v>113957</v>
      </c>
      <c r="G28" s="30">
        <f t="shared" si="1"/>
        <v>116991</v>
      </c>
      <c r="H28" s="30">
        <v>3034</v>
      </c>
      <c r="I28" s="30">
        <v>113957</v>
      </c>
      <c r="J28" s="30">
        <f t="shared" si="2"/>
        <v>0</v>
      </c>
    </row>
    <row r="29" spans="2:10" ht="12.75">
      <c r="B29" s="58">
        <v>26</v>
      </c>
      <c r="C29" s="59" t="s">
        <v>103</v>
      </c>
      <c r="D29" s="60">
        <f t="shared" si="0"/>
        <v>118800</v>
      </c>
      <c r="E29" s="61">
        <v>1246</v>
      </c>
      <c r="F29" s="61">
        <v>117554</v>
      </c>
      <c r="G29" s="30">
        <f t="shared" si="1"/>
        <v>118800</v>
      </c>
      <c r="H29" s="30">
        <v>1246</v>
      </c>
      <c r="I29" s="30">
        <v>117554</v>
      </c>
      <c r="J29" s="30">
        <f t="shared" si="2"/>
        <v>0</v>
      </c>
    </row>
    <row r="30" spans="2:10" ht="12.75">
      <c r="B30" s="58">
        <v>27</v>
      </c>
      <c r="C30" s="59" t="s">
        <v>104</v>
      </c>
      <c r="D30" s="60">
        <f t="shared" si="0"/>
        <v>84357</v>
      </c>
      <c r="E30" s="61">
        <v>838</v>
      </c>
      <c r="F30" s="61">
        <v>83519</v>
      </c>
      <c r="G30" s="30">
        <f t="shared" si="1"/>
        <v>84357</v>
      </c>
      <c r="H30" s="30">
        <v>838</v>
      </c>
      <c r="I30" s="30">
        <v>83519</v>
      </c>
      <c r="J30" s="30">
        <f t="shared" si="2"/>
        <v>0</v>
      </c>
    </row>
    <row r="31" spans="2:10" ht="12.75">
      <c r="B31" s="58">
        <v>28</v>
      </c>
      <c r="C31" s="59" t="s">
        <v>105</v>
      </c>
      <c r="D31" s="60">
        <f t="shared" si="0"/>
        <v>96937</v>
      </c>
      <c r="E31" s="30">
        <v>444</v>
      </c>
      <c r="F31" s="30">
        <v>96493</v>
      </c>
      <c r="G31" s="30">
        <f t="shared" si="1"/>
        <v>96937</v>
      </c>
      <c r="H31" s="30">
        <v>444</v>
      </c>
      <c r="I31" s="30">
        <v>96493</v>
      </c>
      <c r="J31" s="30">
        <f t="shared" si="2"/>
        <v>0</v>
      </c>
    </row>
    <row r="32" spans="2:10" ht="12.75">
      <c r="B32" s="58">
        <v>29</v>
      </c>
      <c r="C32" s="59" t="s">
        <v>106</v>
      </c>
      <c r="D32" s="60">
        <f t="shared" si="0"/>
        <v>95375</v>
      </c>
      <c r="E32" s="30">
        <v>0</v>
      </c>
      <c r="F32" s="30">
        <v>95375</v>
      </c>
      <c r="G32" s="30">
        <f t="shared" si="1"/>
        <v>95375</v>
      </c>
      <c r="H32" s="30">
        <v>0</v>
      </c>
      <c r="I32" s="30">
        <v>95375</v>
      </c>
      <c r="J32" s="30">
        <f t="shared" si="2"/>
        <v>0</v>
      </c>
    </row>
    <row r="33" spans="2:10" ht="12.75">
      <c r="B33" s="58">
        <v>30</v>
      </c>
      <c r="C33" s="59" t="s">
        <v>107</v>
      </c>
      <c r="D33" s="60">
        <f t="shared" si="0"/>
        <v>122196</v>
      </c>
      <c r="E33" s="30">
        <v>3174</v>
      </c>
      <c r="F33" s="30">
        <v>119022</v>
      </c>
      <c r="G33" s="30">
        <f t="shared" si="1"/>
        <v>122196</v>
      </c>
      <c r="H33" s="30">
        <v>3174</v>
      </c>
      <c r="I33" s="30">
        <v>119022</v>
      </c>
      <c r="J33" s="30">
        <f t="shared" si="2"/>
        <v>0</v>
      </c>
    </row>
    <row r="34" spans="2:10" ht="12.75">
      <c r="B34" s="58">
        <v>31</v>
      </c>
      <c r="C34" s="59" t="s">
        <v>108</v>
      </c>
      <c r="D34" s="60">
        <f t="shared" si="0"/>
        <v>112913</v>
      </c>
      <c r="E34" s="30">
        <v>3051</v>
      </c>
      <c r="F34" s="61">
        <v>109862</v>
      </c>
      <c r="G34" s="30">
        <f t="shared" si="1"/>
        <v>112913</v>
      </c>
      <c r="H34" s="30">
        <v>3051</v>
      </c>
      <c r="I34" s="30">
        <v>109862</v>
      </c>
      <c r="J34" s="30">
        <f t="shared" si="2"/>
        <v>0</v>
      </c>
    </row>
    <row r="35" spans="2:10" ht="12.75">
      <c r="B35" s="58">
        <v>32</v>
      </c>
      <c r="C35" s="59" t="s">
        <v>109</v>
      </c>
      <c r="D35" s="60">
        <f t="shared" si="0"/>
        <v>82501</v>
      </c>
      <c r="E35" s="30">
        <v>1611</v>
      </c>
      <c r="F35" s="30">
        <v>80890</v>
      </c>
      <c r="G35" s="40">
        <f t="shared" si="1"/>
        <v>78086</v>
      </c>
      <c r="H35" s="40">
        <v>1611</v>
      </c>
      <c r="I35" s="40">
        <v>76475</v>
      </c>
      <c r="J35" s="30">
        <f t="shared" si="2"/>
        <v>-4415</v>
      </c>
    </row>
    <row r="36" spans="2:10" ht="12.75">
      <c r="B36" s="58">
        <v>33</v>
      </c>
      <c r="C36" s="59" t="s">
        <v>110</v>
      </c>
      <c r="D36" s="60">
        <f aca="true" t="shared" si="3" ref="D36:D54">E36+F36</f>
        <v>75497</v>
      </c>
      <c r="E36" s="30">
        <v>2380</v>
      </c>
      <c r="F36" s="30">
        <v>73117</v>
      </c>
      <c r="G36" s="30">
        <f aca="true" t="shared" si="4" ref="G36:G54">H36+I36</f>
        <v>75497</v>
      </c>
      <c r="H36" s="30">
        <v>2380</v>
      </c>
      <c r="I36" s="30">
        <v>73117</v>
      </c>
      <c r="J36" s="30">
        <f aca="true" t="shared" si="5" ref="J36:J54">I36-F36</f>
        <v>0</v>
      </c>
    </row>
    <row r="37" spans="2:10" ht="12.75">
      <c r="B37" s="58">
        <v>34</v>
      </c>
      <c r="C37" s="59" t="s">
        <v>111</v>
      </c>
      <c r="D37" s="60">
        <f t="shared" si="3"/>
        <v>100158</v>
      </c>
      <c r="E37" s="30">
        <v>158</v>
      </c>
      <c r="F37" s="30">
        <v>100000</v>
      </c>
      <c r="G37" s="30">
        <f t="shared" si="4"/>
        <v>100158</v>
      </c>
      <c r="H37" s="30">
        <v>158</v>
      </c>
      <c r="I37" s="30">
        <v>100000</v>
      </c>
      <c r="J37" s="30">
        <f t="shared" si="5"/>
        <v>0</v>
      </c>
    </row>
    <row r="38" spans="2:10" ht="12.75">
      <c r="B38" s="58">
        <v>35</v>
      </c>
      <c r="C38" s="59" t="s">
        <v>112</v>
      </c>
      <c r="D38" s="60">
        <f t="shared" si="3"/>
        <v>100464</v>
      </c>
      <c r="E38" s="30">
        <v>1960</v>
      </c>
      <c r="F38" s="30">
        <v>98504</v>
      </c>
      <c r="G38" s="30">
        <f t="shared" si="4"/>
        <v>100464</v>
      </c>
      <c r="H38" s="30">
        <v>1960</v>
      </c>
      <c r="I38" s="30">
        <v>98504</v>
      </c>
      <c r="J38" s="30">
        <f t="shared" si="5"/>
        <v>0</v>
      </c>
    </row>
    <row r="39" spans="2:10" ht="12.75">
      <c r="B39" s="58">
        <v>36</v>
      </c>
      <c r="C39" s="59" t="s">
        <v>113</v>
      </c>
      <c r="D39" s="60">
        <f t="shared" si="3"/>
        <v>74290</v>
      </c>
      <c r="E39" s="30">
        <v>1707</v>
      </c>
      <c r="F39" s="30">
        <v>72583</v>
      </c>
      <c r="G39" s="30">
        <f t="shared" si="4"/>
        <v>74290</v>
      </c>
      <c r="H39" s="30">
        <v>1707</v>
      </c>
      <c r="I39" s="30">
        <v>72583</v>
      </c>
      <c r="J39" s="30">
        <f t="shared" si="5"/>
        <v>0</v>
      </c>
    </row>
    <row r="40" spans="2:10" ht="12.75">
      <c r="B40" s="58">
        <v>37</v>
      </c>
      <c r="C40" s="59" t="s">
        <v>114</v>
      </c>
      <c r="D40" s="60">
        <f t="shared" si="3"/>
        <v>102416</v>
      </c>
      <c r="E40" s="30">
        <v>5892</v>
      </c>
      <c r="F40" s="30">
        <v>96524</v>
      </c>
      <c r="G40" s="30">
        <f t="shared" si="4"/>
        <v>102416</v>
      </c>
      <c r="H40" s="30">
        <v>5892</v>
      </c>
      <c r="I40" s="30">
        <v>96524</v>
      </c>
      <c r="J40" s="30">
        <f t="shared" si="5"/>
        <v>0</v>
      </c>
    </row>
    <row r="41" spans="2:10" ht="12.75">
      <c r="B41" s="58">
        <v>38</v>
      </c>
      <c r="C41" s="59" t="s">
        <v>115</v>
      </c>
      <c r="D41" s="60">
        <f t="shared" si="3"/>
        <v>106677</v>
      </c>
      <c r="E41" s="30">
        <v>71</v>
      </c>
      <c r="F41" s="30">
        <v>106606</v>
      </c>
      <c r="G41" s="30">
        <f t="shared" si="4"/>
        <v>106677</v>
      </c>
      <c r="H41" s="30">
        <v>71</v>
      </c>
      <c r="I41" s="30">
        <v>106606</v>
      </c>
      <c r="J41" s="30">
        <f t="shared" si="5"/>
        <v>0</v>
      </c>
    </row>
    <row r="42" spans="2:10" ht="12.75">
      <c r="B42" s="58">
        <v>39</v>
      </c>
      <c r="C42" s="59" t="s">
        <v>116</v>
      </c>
      <c r="D42" s="60">
        <f t="shared" si="3"/>
        <v>119507</v>
      </c>
      <c r="E42" s="48">
        <v>5808</v>
      </c>
      <c r="F42" s="30">
        <v>113699</v>
      </c>
      <c r="G42" s="30">
        <f t="shared" si="4"/>
        <v>119507</v>
      </c>
      <c r="H42" s="30">
        <v>5808</v>
      </c>
      <c r="I42" s="30">
        <v>113699</v>
      </c>
      <c r="J42" s="30">
        <f t="shared" si="5"/>
        <v>0</v>
      </c>
    </row>
    <row r="43" spans="2:10" ht="12.75">
      <c r="B43" s="58">
        <v>40</v>
      </c>
      <c r="C43" s="59" t="s">
        <v>117</v>
      </c>
      <c r="D43" s="60">
        <f t="shared" si="3"/>
        <v>86518</v>
      </c>
      <c r="E43" s="30">
        <v>8285</v>
      </c>
      <c r="F43" s="30">
        <v>78233</v>
      </c>
      <c r="G43" s="30">
        <f t="shared" si="4"/>
        <v>86518</v>
      </c>
      <c r="H43" s="30">
        <v>8285</v>
      </c>
      <c r="I43" s="30">
        <v>78233</v>
      </c>
      <c r="J43" s="30">
        <f t="shared" si="5"/>
        <v>0</v>
      </c>
    </row>
    <row r="44" spans="2:10" ht="12.75">
      <c r="B44" s="58">
        <v>41</v>
      </c>
      <c r="C44" s="59" t="s">
        <v>118</v>
      </c>
      <c r="D44" s="60">
        <f t="shared" si="3"/>
        <v>69300</v>
      </c>
      <c r="E44" s="30">
        <v>133</v>
      </c>
      <c r="F44" s="30">
        <v>69167</v>
      </c>
      <c r="G44" s="30">
        <f t="shared" si="4"/>
        <v>69300</v>
      </c>
      <c r="H44" s="30">
        <v>133</v>
      </c>
      <c r="I44" s="30">
        <v>69167</v>
      </c>
      <c r="J44" s="30">
        <f t="shared" si="5"/>
        <v>0</v>
      </c>
    </row>
    <row r="45" spans="2:10" ht="12.75">
      <c r="B45" s="58">
        <v>42</v>
      </c>
      <c r="C45" s="59" t="s">
        <v>119</v>
      </c>
      <c r="D45" s="60">
        <f t="shared" si="3"/>
        <v>78691</v>
      </c>
      <c r="E45" s="30">
        <v>392</v>
      </c>
      <c r="F45" s="30">
        <v>78299</v>
      </c>
      <c r="G45" s="30">
        <f t="shared" si="4"/>
        <v>78691</v>
      </c>
      <c r="H45" s="30">
        <v>392</v>
      </c>
      <c r="I45" s="30">
        <v>78299</v>
      </c>
      <c r="J45" s="30">
        <f t="shared" si="5"/>
        <v>0</v>
      </c>
    </row>
    <row r="46" spans="2:10" ht="12.75">
      <c r="B46" s="58">
        <v>43</v>
      </c>
      <c r="C46" s="59" t="s">
        <v>120</v>
      </c>
      <c r="D46" s="60">
        <f t="shared" si="3"/>
        <v>106220</v>
      </c>
      <c r="E46" s="30">
        <v>10181</v>
      </c>
      <c r="F46" s="30">
        <v>96039</v>
      </c>
      <c r="G46" s="30">
        <f t="shared" si="4"/>
        <v>106220</v>
      </c>
      <c r="H46" s="30">
        <v>10181</v>
      </c>
      <c r="I46" s="30">
        <v>96039</v>
      </c>
      <c r="J46" s="30">
        <f t="shared" si="5"/>
        <v>0</v>
      </c>
    </row>
    <row r="47" spans="2:10" ht="12.75">
      <c r="B47" s="58">
        <v>44</v>
      </c>
      <c r="C47" s="59" t="s">
        <v>121</v>
      </c>
      <c r="D47" s="60">
        <f t="shared" si="3"/>
        <v>104774</v>
      </c>
      <c r="E47" s="30">
        <v>361</v>
      </c>
      <c r="F47" s="30">
        <v>104413</v>
      </c>
      <c r="G47" s="30">
        <f t="shared" si="4"/>
        <v>104774</v>
      </c>
      <c r="H47" s="30">
        <v>361</v>
      </c>
      <c r="I47" s="30">
        <v>104413</v>
      </c>
      <c r="J47" s="30">
        <f t="shared" si="5"/>
        <v>0</v>
      </c>
    </row>
    <row r="48" spans="2:10" ht="12.75">
      <c r="B48" s="58">
        <v>45</v>
      </c>
      <c r="C48" s="59" t="s">
        <v>137</v>
      </c>
      <c r="D48" s="60">
        <f t="shared" si="3"/>
        <v>651545</v>
      </c>
      <c r="E48" s="30">
        <v>0</v>
      </c>
      <c r="F48" s="30">
        <v>651545</v>
      </c>
      <c r="G48" s="30">
        <f t="shared" si="4"/>
        <v>692100</v>
      </c>
      <c r="H48" s="30">
        <v>0</v>
      </c>
      <c r="I48" s="30">
        <f>651545+40555</f>
        <v>692100</v>
      </c>
      <c r="J48" s="30">
        <f t="shared" si="5"/>
        <v>40555</v>
      </c>
    </row>
    <row r="49" spans="2:10" ht="12.75">
      <c r="B49" s="58">
        <v>46</v>
      </c>
      <c r="C49" s="59" t="s">
        <v>122</v>
      </c>
      <c r="D49" s="60">
        <f t="shared" si="3"/>
        <v>115626</v>
      </c>
      <c r="E49" s="30">
        <v>409</v>
      </c>
      <c r="F49" s="30">
        <v>115217</v>
      </c>
      <c r="G49" s="30">
        <f t="shared" si="4"/>
        <v>115626</v>
      </c>
      <c r="H49" s="30">
        <v>409</v>
      </c>
      <c r="I49" s="30">
        <v>115217</v>
      </c>
      <c r="J49" s="30">
        <f t="shared" si="5"/>
        <v>0</v>
      </c>
    </row>
    <row r="50" spans="2:10" ht="12.75">
      <c r="B50" s="58">
        <v>47</v>
      </c>
      <c r="C50" s="59" t="s">
        <v>123</v>
      </c>
      <c r="D50" s="60">
        <f t="shared" si="3"/>
        <v>124280</v>
      </c>
      <c r="E50" s="30">
        <v>1146</v>
      </c>
      <c r="F50" s="30">
        <v>123134</v>
      </c>
      <c r="G50" s="30">
        <f t="shared" si="4"/>
        <v>124280</v>
      </c>
      <c r="H50" s="30">
        <v>1146</v>
      </c>
      <c r="I50" s="30">
        <v>123134</v>
      </c>
      <c r="J50" s="30">
        <f t="shared" si="5"/>
        <v>0</v>
      </c>
    </row>
    <row r="51" spans="2:10" ht="12.75">
      <c r="B51" s="58">
        <v>48</v>
      </c>
      <c r="C51" s="59" t="s">
        <v>124</v>
      </c>
      <c r="D51" s="60">
        <f t="shared" si="3"/>
        <v>99630</v>
      </c>
      <c r="E51" s="30">
        <v>1943</v>
      </c>
      <c r="F51" s="30">
        <v>97687</v>
      </c>
      <c r="G51" s="30">
        <f t="shared" si="4"/>
        <v>99630</v>
      </c>
      <c r="H51" s="30">
        <v>1943</v>
      </c>
      <c r="I51" s="30">
        <v>97687</v>
      </c>
      <c r="J51" s="30">
        <f t="shared" si="5"/>
        <v>0</v>
      </c>
    </row>
    <row r="52" spans="2:10" ht="12.75">
      <c r="B52" s="58">
        <v>49</v>
      </c>
      <c r="C52" s="59" t="s">
        <v>138</v>
      </c>
      <c r="D52" s="60">
        <f t="shared" si="3"/>
        <v>107700</v>
      </c>
      <c r="E52" s="30">
        <v>7453</v>
      </c>
      <c r="F52" s="30">
        <v>100247</v>
      </c>
      <c r="G52" s="30">
        <f t="shared" si="4"/>
        <v>107700</v>
      </c>
      <c r="H52" s="30">
        <v>7453</v>
      </c>
      <c r="I52" s="30">
        <v>100247</v>
      </c>
      <c r="J52" s="30">
        <f t="shared" si="5"/>
        <v>0</v>
      </c>
    </row>
    <row r="53" spans="2:10" ht="12.75">
      <c r="B53" s="58">
        <v>50</v>
      </c>
      <c r="C53" s="59" t="s">
        <v>139</v>
      </c>
      <c r="D53" s="60">
        <f t="shared" si="3"/>
        <v>112935</v>
      </c>
      <c r="E53" s="30">
        <v>935</v>
      </c>
      <c r="F53" s="30">
        <v>112000</v>
      </c>
      <c r="G53" s="40">
        <f t="shared" si="4"/>
        <v>105585</v>
      </c>
      <c r="H53" s="40">
        <v>935</v>
      </c>
      <c r="I53" s="40">
        <v>104650</v>
      </c>
      <c r="J53" s="30">
        <f t="shared" si="5"/>
        <v>-7350</v>
      </c>
    </row>
    <row r="54" spans="2:10" ht="12.75">
      <c r="B54" s="58">
        <v>51</v>
      </c>
      <c r="C54" s="59" t="s">
        <v>125</v>
      </c>
      <c r="D54" s="60">
        <f t="shared" si="3"/>
        <v>80553</v>
      </c>
      <c r="E54" s="30">
        <v>1053</v>
      </c>
      <c r="F54" s="30">
        <v>79500</v>
      </c>
      <c r="G54" s="30">
        <f t="shared" si="4"/>
        <v>80553</v>
      </c>
      <c r="H54" s="30">
        <v>1053</v>
      </c>
      <c r="I54" s="30">
        <v>79500</v>
      </c>
      <c r="J54" s="30">
        <f t="shared" si="5"/>
        <v>0</v>
      </c>
    </row>
    <row r="55" spans="2:11" ht="13.5" thickBot="1">
      <c r="B55" s="62"/>
      <c r="C55" s="63" t="s">
        <v>140</v>
      </c>
      <c r="D55" s="60">
        <f aca="true" t="shared" si="6" ref="D55:J55">D4+D5+D6+D7+D8+D9+D10+D11+D12+D13+D14+D15+D16+D17+D18+D19+D20+D21+D22+D23+D24+D25+D26+D27+D28+D29+D30+D31+D32+D33+D34+D35+D36+D37+D38+D39+D40+D41+D42+D43+D44+D45+D46+D47+D48+D49+D50+D51+D52+D53+D54</f>
        <v>5629705</v>
      </c>
      <c r="E55" s="60">
        <f t="shared" si="6"/>
        <v>160416</v>
      </c>
      <c r="F55" s="60">
        <f t="shared" si="6"/>
        <v>5469289</v>
      </c>
      <c r="G55" s="60">
        <f t="shared" si="6"/>
        <v>5629705</v>
      </c>
      <c r="H55" s="60">
        <f t="shared" si="6"/>
        <v>160416</v>
      </c>
      <c r="I55" s="60">
        <f t="shared" si="6"/>
        <v>5469289</v>
      </c>
      <c r="J55" s="60">
        <f t="shared" si="6"/>
        <v>0</v>
      </c>
      <c r="K55" s="66"/>
    </row>
  </sheetData>
  <sheetProtection/>
  <printOptions/>
  <pageMargins left="0.22" right="0.22" top="0.3937007874015748" bottom="0.23" header="0.5118110236220472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istrate.daniela</cp:lastModifiedBy>
  <cp:lastPrinted>2013-01-11T07:32:25Z</cp:lastPrinted>
  <dcterms:created xsi:type="dcterms:W3CDTF">1996-10-14T23:33:28Z</dcterms:created>
  <dcterms:modified xsi:type="dcterms:W3CDTF">2016-03-16T09:22:17Z</dcterms:modified>
  <cp:category/>
  <cp:version/>
  <cp:contentType/>
  <cp:contentStatus/>
</cp:coreProperties>
</file>